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Базы\01_06_2022\Готовые базы\Demo\"/>
    </mc:Choice>
  </mc:AlternateContent>
  <xr:revisionPtr revIDLastSave="0" documentId="13_ncr:1_{289AF26F-355D-4495-A7AA-4A82E0DECFB4}" xr6:coauthVersionLast="40" xr6:coauthVersionMax="40" xr10:uidLastSave="{00000000-0000-0000-0000-000000000000}"/>
  <bookViews>
    <workbookView xWindow="0" yWindow="0" windowWidth="24000" windowHeight="114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1" l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 l="1"/>
  <c r="A31" i="1"/>
  <c r="A30" i="1"/>
  <c r="A29" i="1"/>
  <c r="A28" i="1" l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<sst xmlns="http://schemas.openxmlformats.org/spreadsheetml/2006/main" count="1145" uniqueCount="1004">
  <si>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</si>
  <si>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</si>
  <si>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</si>
  <si>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</si>
  <si>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</si>
  <si>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</si>
  <si>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</si>
  <si>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</si>
  <si>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</si>
  <si>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</si>
  <si>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</si>
  <si>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</si>
  <si>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</si>
  <si>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</si>
  <si>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</si>
  <si>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</si>
  <si>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</si>
  <si>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</si>
  <si>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</si>
  <si>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</si>
  <si>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</si>
  <si>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</si>
  <si>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</si>
  <si>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</si>
  <si>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</si>
  <si>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</si>
  <si>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</si>
  <si>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</si>
  <si>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</si>
  <si>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</si>
  <si>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</si>
  <si>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</si>
  <si>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Грузовой двор станции Алейская</t>
  </si>
  <si>
    <t>Алтайский край</t>
  </si>
  <si>
    <t>Алейск городской округ</t>
  </si>
  <si>
    <t>Алейск</t>
  </si>
  <si>
    <t>Мамонтовская улица, 8а</t>
  </si>
  <si>
    <t>7‒964‒083‒50‒30</t>
  </si>
  <si>
    <t>Грузоперевозки / Транспортные услуги</t>
  </si>
  <si>
    <t>Услуги грузчиков</t>
  </si>
  <si>
    <t>Пн: c 10:00-19:00, Вт: c 10:00-19:00, Ср: c 10:00-19:00, Чт: c 10:00-19:00, Пт: c 10:00-19:00, Сб: c 10:00-16:00, Вс: выходной</t>
  </si>
  <si>
    <t>https://facebook.com/edostavka</t>
  </si>
  <si>
    <t>https://vk.com/cdek_express</t>
  </si>
  <si>
    <t>Оплата картой, Наличный расчёт, Оплата через банк</t>
  </si>
  <si>
    <t>Автосервис, Автотовары, Автотранспорт</t>
  </si>
  <si>
    <t>Пн: c 08:30-13:00, Вт: c 08:30-13:00, Ср: c 08:30-13:00, Чт: c 08:30-13:00, Пт: c 08:30-13:00, Сб: выходной, Вс: выходной</t>
  </si>
  <si>
    <t>Наличный расчёт</t>
  </si>
  <si>
    <t>Аэропорты / Вокзалы, Продажа билетов</t>
  </si>
  <si>
    <t>Автобусные билеты, Автовокзалы / Автостанции</t>
  </si>
  <si>
    <t>Оплата картой, Наличный расчёт</t>
  </si>
  <si>
    <t>Городской транспорт</t>
  </si>
  <si>
    <t>Пассажирские транспортные предприятия</t>
  </si>
  <si>
    <t>Пн: c 08:00-12:00, Вт: c 08:00-12:00, Ср: c 08:00-12:00, Чт: c 08:00-12:00, Пт: c 08:00-12:00, Сб: выходной, Вс: выходной</t>
  </si>
  <si>
    <t>Наличный расчёт, Оплата через банк</t>
  </si>
  <si>
    <t>Продажа билетов, Туризм / Отдых</t>
  </si>
  <si>
    <t>Грузоперевозки / Транспортные услуги, Строительные материалы / конструкции</t>
  </si>
  <si>
    <t>Заказ легковых такси</t>
  </si>
  <si>
    <t>8‒800‒700‒43‒43, 8‒800‒700‒50‒00</t>
  </si>
  <si>
    <t>http://www.svyaznoy.ru</t>
  </si>
  <si>
    <t>Ежедневно с 09:00 до 19:00</t>
  </si>
  <si>
    <t>https://facebook.com/svyaznoy.ru</t>
  </si>
  <si>
    <t>https://instagram.com/svyaznoy_russia</t>
  </si>
  <si>
    <t>https://twitter.com/svyaznoy_ru</t>
  </si>
  <si>
    <t>Наличный расчёт, Оплата через банк, Оплата эл. кошельком</t>
  </si>
  <si>
    <t>СДЭК, служба экспресс-доставки</t>
  </si>
  <si>
    <t>Автотовары, Автотранспорт</t>
  </si>
  <si>
    <t>Железнодорожный район</t>
  </si>
  <si>
    <t>Железнодорожные грузоперевозки, Междугородные автогрузоперевозки</t>
  </si>
  <si>
    <t>Пн: c 09:00-18:00, Вт: c 09:00-18:00, Ср: c 09:00-18:00, Чт: c 09:00-18:00, Пт: c 09:00-18:00, Сб: выходной, Вс: выходной</t>
  </si>
  <si>
    <t>Октябрьский район</t>
  </si>
  <si>
    <t>Железнодорожный транспорт</t>
  </si>
  <si>
    <t>Строительство / ремонт железных дорог</t>
  </si>
  <si>
    <t>Центральный район</t>
  </si>
  <si>
    <t>Ежедневно с 08:00 до 20:00</t>
  </si>
  <si>
    <t>Пн: c 08:00-17:00, Вт: c 08:00-17:00, Ср: c 08:00-17:00, Чт: c 08:00-17:00, Пт: c 08:00-17:00, Сб: выходной, Вс: выходной</t>
  </si>
  <si>
    <t>Пн: c 09:00-12:00, Вт: c 09:00-12:00, Ср: c 09:00-12:00, Чт: c 09:00-12:00, Пт: c 09:00-12:00, Сб: выходной, Вс: выходной</t>
  </si>
  <si>
    <t>Ленинский район</t>
  </si>
  <si>
    <t>Оплата через банк</t>
  </si>
  <si>
    <t>Грузоперевозки / Транспортные услуги, Продажа билетов, Туризм / Отдых</t>
  </si>
  <si>
    <t>Пн: c 08:30-12:30, Вт: c 08:30-12:30, Ср: c 08:30-12:30, Чт: c 08:30-12:30, Пт: c 08:30-12:30, Сб: выходной, Вс: выходной</t>
  </si>
  <si>
    <t>Пн: c 08:00-12:30, Вт: c 08:00-12:30, Ср: c 08:00-12:30, Чт: c 08:00-12:30, Пт: c 08:00-12:30, Сб: выходной, Вс: выходной</t>
  </si>
  <si>
    <t>Пн: c 09:00-18:00, Вт: c 09:00-18:00, Ср: c 09:00-18:00, Чт: c 09:00-18:00, Пт: c 09:00-18:00, Сб: c 10:00-15:00, Вс: выходной</t>
  </si>
  <si>
    <t>Ежедневно с 09:00 до 20:00</t>
  </si>
  <si>
    <t>Оплата картой, Наличный расчёт, Оплата через банк, Оплата эл. кошельком</t>
  </si>
  <si>
    <t>Продажа билетов, Туризм / Отдых, Юридические услуги</t>
  </si>
  <si>
    <t>http://www.cdek.ru, http://xn----8sbkybfubgqf8e5bwa.xn--p1ai</t>
  </si>
  <si>
    <t>Авиагрузоперевозки, Городские автогрузоперевозки, Междугородные автогрузоперевозки, Международные грузоперевозки, Экспресс-почта</t>
  </si>
  <si>
    <t>https://twitter.com/edostavka</t>
  </si>
  <si>
    <t>Грузоперевозки / Транспортные услуги, Недвижимость</t>
  </si>
  <si>
    <t>Грузоперевозки / Транспортные услуги, Жилищно-коммунальные услуги</t>
  </si>
  <si>
    <t>Пн: c 09:00-17:00, Вт: c 09:00-17:00, Ср: c 09:00-17:00, Чт: c 09:00-17:00, Пт: c 09:00-17:00, Сб: выходной, Вс: выходной</t>
  </si>
  <si>
    <t>Авиабилеты, Туристические агентства</t>
  </si>
  <si>
    <t>Продажа билетов, Страхование, Туризм / Отдых, Юридические услуги</t>
  </si>
  <si>
    <t>Пн: c 10:00-19:00, Вт: c 10:00-19:00, Ср: c 10:00-19:00, Чт: c 10:00-19:00, Пт: c 10:00-19:00, Сб: выходной, Вс: выходной</t>
  </si>
  <si>
    <t>Междугородные автогрузоперевозки</t>
  </si>
  <si>
    <t>Аренда спецтехники</t>
  </si>
  <si>
    <t>Пн: c 09:00-13:00, Вт: c 09:00-13:00, Ср: c 09:00-13:00, Чт: c 09:00-13:00, Пт: c 09:00-13:00, Сб: выходной, Вс: выходной</t>
  </si>
  <si>
    <t>Запчасти для спецтехники, Спецтехника / Вспомогательные устройства</t>
  </si>
  <si>
    <t>Троллейбусные депо</t>
  </si>
  <si>
    <t>Ежедневно с 00:00 до 24:00</t>
  </si>
  <si>
    <t>Автотранспорт, Правоохранительные органы, Юридические услуги</t>
  </si>
  <si>
    <t>Автоэкспертиза, Оценка собственности, Судебная / внесудебная экспертиза</t>
  </si>
  <si>
    <t>Авиабилеты, Железнодорожные билеты, Оформление виз, Туристические агентства</t>
  </si>
  <si>
    <t>Оплата картой, Наличный расчёт, Оплата через банк, Оплата эл. кошельком, Перевод с карты</t>
  </si>
  <si>
    <t>Пн: c 09:00-18:00, Вт: c 09:00-18:00, Ср: c 09:00-18:00, Чт: c 09:00-18:00, Пт: c 09:00-18:00, Сб: c 09:00-14:00, Вс: выходной</t>
  </si>
  <si>
    <t>Аренда ж/д тупика, Аренда помещений, Услуги складского хранения</t>
  </si>
  <si>
    <t>Аэропорты / Вокзалы</t>
  </si>
  <si>
    <t>Продажа билетов, Туризм / Отдых, Услуги по организации праздников / досуга, Юридические услуги</t>
  </si>
  <si>
    <t>Автотранспорт</t>
  </si>
  <si>
    <t>Автосервис, Автотранспорт</t>
  </si>
  <si>
    <t>Автотранспорт, Юридические услуги</t>
  </si>
  <si>
    <t>Автоэкспертиза, Ведение дел в судах, Оценка собственности, Юридическое обслуживание</t>
  </si>
  <si>
    <t>Абсолют, транспортная компания</t>
  </si>
  <si>
    <t>Автосервис, Грузоперевозки / Транспортные услуги</t>
  </si>
  <si>
    <t>Продажа билетов</t>
  </si>
  <si>
    <t>Грузоперевозки / Транспортные услуги, Юридические услуги</t>
  </si>
  <si>
    <t>Ежедневно с 00:00 до 24:00. по предварительной записи: пн-вс</t>
  </si>
  <si>
    <t>Автотранспорт, Страхование</t>
  </si>
  <si>
    <t>Наличный расчёт, Оплата эл. кошельком</t>
  </si>
  <si>
    <t>Автотранспорт, Садово-хозяйственные товары</t>
  </si>
  <si>
    <t>Пн: c 09:00-18:00, Вт: c 09:00-18:00, Ср: c 09:00-18:00, Чт: c 09:00-18:00, Пт: c 09:00-18:00, Сб: c 09:00-17:00, Вс: c 09:00-17:00</t>
  </si>
  <si>
    <t>Ежедневно с 09:00 до 21:00</t>
  </si>
  <si>
    <t>Ежедневно с 08:00 до 12:00</t>
  </si>
  <si>
    <t>Прокат автотранспорта</t>
  </si>
  <si>
    <t>Наличный расчёт, Оплата через банк, Перевод с карты</t>
  </si>
  <si>
    <t>Продажа билетов, Страхование, Туризм / Отдых</t>
  </si>
  <si>
    <t>Автоэкспертиза, Оценка собственности</t>
  </si>
  <si>
    <t>Авиабилеты, Железнодорожные билеты, Туристические агентства</t>
  </si>
  <si>
    <t>Пн: c 09:00-19:00, Вт: c 09:00-19:00, Ср: c 09:00-19:00, Чт: c 09:00-19:00, Пт: c 09:00-19:00, Сб: c 09:00-19:00, Вс: c 09:00-18:00</t>
  </si>
  <si>
    <t>проспект Ленина, 3</t>
  </si>
  <si>
    <t>Пн: c 10:00-19:00, Вт: c 10:00-19:00, Ср: c 10:00-19:00, Чт: c 10:00-19:00, Пт: c 10:00-19:00, Сб: c 10:00-19:00, Вс: выходной</t>
  </si>
  <si>
    <t>https://vk.com/pegastouristik</t>
  </si>
  <si>
    <t>https://ok.ru/pegastur</t>
  </si>
  <si>
    <t>https://youtube.com/user/PEGASRETAIL</t>
  </si>
  <si>
    <t>https://twitter.com/pegastourist</t>
  </si>
  <si>
    <t>Городские автогрузоперевозки, Междугородные автогрузоперевозки, Международные грузоперевозки, Экспедирование грузов</t>
  </si>
  <si>
    <t>Аренда спецтехники, Бетон / Раствор, Железобетонные изделия, Песок / Щебень</t>
  </si>
  <si>
    <t>Автотовары, Грузоперевозки / Транспортные услуги</t>
  </si>
  <si>
    <t>Продажа легковых автомобилей</t>
  </si>
  <si>
    <t>Пегас Туристик, туристическая компания</t>
  </si>
  <si>
    <t>Ежедневно с 09:00 до 17:00</t>
  </si>
  <si>
    <t>Автосервис, Автотовары, Автотранспорт, Инструмент, Садово-хозяйственные товары</t>
  </si>
  <si>
    <t>Бензоинструмент, Запчасти для мототехники, Мототехника, Ремонт / тюнинг мототехники, Садово-огородный инвентарь / техника</t>
  </si>
  <si>
    <t>Пн: c 09:30-18:30, Вт: c 09:30-18:30, Ср: c 09:30-18:30, Чт: c 09:30-18:30, Пт: c 09:30-18:30, Сб: выходной, Вс: выходной</t>
  </si>
  <si>
    <t>Автотранспорт, Спортивные товары</t>
  </si>
  <si>
    <t>Оформление купли-продажи автомобилей, Продажа легковых автомобилей, Страхование</t>
  </si>
  <si>
    <t>Авиабилеты, Железнодорожные билеты, Оформление виз, Страхование, Туристические агентства</t>
  </si>
  <si>
    <t>Пн: c 09:00-19:00, Вт: c 09:00-19:00, Ср: c 09:00-19:00, Чт: c 09:00-19:00, Пт: c 09:00-19:00, Сб: c 09:00-17:00, Вс: c 09:00-17:00</t>
  </si>
  <si>
    <t>Вывоз мусора, Вывоз снега, Городские автогрузоперевозки, Междугородные автогрузоперевозки, Услуги грузчиков</t>
  </si>
  <si>
    <t>Аварийные / справочные / экстренные службы, Автосервис, Бытовые услуги, Грузоперевозки / Транспортные услуги</t>
  </si>
  <si>
    <t>Аварийные / справочные / экстренные службы, Автотранспорт, Юридические услуги</t>
  </si>
  <si>
    <t>Пн: c 10:00-19:00, Вт: c 10:00-19:00, Ср: c 10:00-19:00, Чт: c 10:00-19:00, Пт: c 10:00-19:00, Сб: c 10:00-18:00, Вс: c 10:00-18:00</t>
  </si>
  <si>
    <t>Оплата картой, Наличный расчёт, Оплата через банк, Перевод с карты</t>
  </si>
  <si>
    <t>Городские автогрузоперевозки</t>
  </si>
  <si>
    <t>Пушкина, 29</t>
  </si>
  <si>
    <t>Ежедневно с 10:00 до 21:00</t>
  </si>
  <si>
    <t>Грузоперевозки / Транспортные услуги, Туризм / Отдых, Услуги по организации праздников / досуга</t>
  </si>
  <si>
    <t>Оплата картой, Наличный расчёт, Перевод с карты</t>
  </si>
  <si>
    <t>Спецтехника / Вспомогательные устройства</t>
  </si>
  <si>
    <t>Грузоперевозки / Транспортные услуги, Строительные материалы / конструкции, Строительство зданий / сооружений</t>
  </si>
  <si>
    <t>Междугородные / Международные пассажирские перевозки</t>
  </si>
  <si>
    <t>Пн: c 10:00-18:00, Вт: c 10:00-18:00, Ср: c 10:00-18:00, Чт: c 10:00-18:00, Пт: c 10:00-18:00, Сб: c 10:00-14:00, Вс: выходной</t>
  </si>
  <si>
    <t>Водно-спортивная техника, Мототехника</t>
  </si>
  <si>
    <t>http://magic-trans.ru</t>
  </si>
  <si>
    <t>Пн: c 09:00-18:00, Вт: c 09:00-18:00, Ср: c 09:00-18:00, Чт: c 09:00-18:00, Пт: c 09:00-18:00, Сб: c 10:00-16:00, Вс: c 10:00-16:00</t>
  </si>
  <si>
    <t>Пн: c 10:00-19:00, Вт: c 10:00-19:00, Ср: c 10:00-19:00, Чт: c 10:00-19:00, Пт: c 10:00-19:00, Сб: c 10:00-17:00, Вс: выходной</t>
  </si>
  <si>
    <t>Пн: c 09:00-20:00, Вт: c 09:00-20:00, Ср: c 09:00-20:00, Чт: c 09:00-20:00, Пт: c 09:00-20:00, Сб: c 10:00-17:00, Вс: c 10:00-17:00</t>
  </si>
  <si>
    <t>Авиабилеты, Железнодорожные билеты</t>
  </si>
  <si>
    <t>Грузоперевозки / Транспортные услуги, Товары / услуги для животных</t>
  </si>
  <si>
    <t>Авиабилеты, Бронирование гостиниц, Железнодорожные билеты, Заказ автобусов, Туристические агентства</t>
  </si>
  <si>
    <t>Лидер, служба заказа легкового транспорта</t>
  </si>
  <si>
    <t>Автовокзалы / Автостанции</t>
  </si>
  <si>
    <t>Ремонт садово-огородного инвентаря / техники, Сельхозтехника / Вспомогательные устройства</t>
  </si>
  <si>
    <t>Советский район</t>
  </si>
  <si>
    <t>Амурская область</t>
  </si>
  <si>
    <t>Белогорск городской округ</t>
  </si>
  <si>
    <t>Белогорск</t>
  </si>
  <si>
    <t>БТПК</t>
  </si>
  <si>
    <t>улица 9 мая, 210</t>
  </si>
  <si>
    <t>7 (41641) 5‒75‒10</t>
  </si>
  <si>
    <t>info@btpkamur.ru</t>
  </si>
  <si>
    <t>http://www.btpkamur.ru</t>
  </si>
  <si>
    <t>Авиабилеты, Оформление виз, Туристические агентства, Туроператоры</t>
  </si>
  <si>
    <t>Авиабилеты, Железнодорожные билеты, Туристические агентства, Туроператоры, Туроператоры / агентства внутреннего туризма</t>
  </si>
  <si>
    <t>Пн: c 08:00-18:00, Вт: c 08:00-18:00, Ср: c 08:00-18:00, Чт: c 08:00-18:00, Пт: c 08:00-18:00, Сб: c 09:00-15:00, Вс: выходной</t>
  </si>
  <si>
    <t>Автозапчасти для иномарок, Продажа легковых автомобилей</t>
  </si>
  <si>
    <t>Пн: c 10:00-20:00, Вт: c 10:00-20:00, Ср: c 10:00-20:00, Чт: c 10:00-20:00, Пт: c 10:00-20:00, Сб: c 10:00-18:00, Вс: c 10:00-18:00</t>
  </si>
  <si>
    <t>Октябрьская, 1</t>
  </si>
  <si>
    <t>АВТО БРАВО, автосалон</t>
  </si>
  <si>
    <t>Архангельская область</t>
  </si>
  <si>
    <t>Архангельск городской округ</t>
  </si>
  <si>
    <t>Архангельск</t>
  </si>
  <si>
    <t>Октябрят, 33 к1</t>
  </si>
  <si>
    <t>7 (8182) 46‒23‒71, 7 (8182) 46‒23‒72, 7 (8182) 46‒25‒25</t>
  </si>
  <si>
    <t>credit@avto-bravo.ru, info@avto-bravo.ru, mkc@avto-bravo.ru, service@avto-bravo.ru, shop@avto-bravo.ru</t>
  </si>
  <si>
    <t>http://www.avto-bravo.ru</t>
  </si>
  <si>
    <t>Автозапчасти для иномарок, Авторемонт и техобслуживание (СТО), Кузовной ремонт, Продажа легковых автомобилей, Шины / Диски</t>
  </si>
  <si>
    <t>https://facebook.com/skodarussia</t>
  </si>
  <si>
    <t>https://instagram.com/skoda_avtobravo29</t>
  </si>
  <si>
    <t>https://vk.com/avto_bravo</t>
  </si>
  <si>
    <t>https://youtube.com/user/skodarussia</t>
  </si>
  <si>
    <t>Пн: c 10:00-19:00, Вт: c 10:00-19:00, Ср: c 10:00-19:00, Чт: c 10:00-19:00, Пт: c 10:00-19:00, Сб: c 10:00-18:00, Вс: выходной</t>
  </si>
  <si>
    <t>Авиабилеты, Круизы / Морские, речные прогулки, Организация активных туров, Туристические агентства</t>
  </si>
  <si>
    <t>Ежедневно с 09:00 до 12:00</t>
  </si>
  <si>
    <t>Чехова, 4</t>
  </si>
  <si>
    <t>Астринтур, туристическая компания</t>
  </si>
  <si>
    <t>Астраханская область</t>
  </si>
  <si>
    <t>Астрахань городской округ</t>
  </si>
  <si>
    <t>Астрахань</t>
  </si>
  <si>
    <t>Бакинская, 122</t>
  </si>
  <si>
    <t>7 (8512) 39‒24‒06, 7 (8512) 39‒29‒84</t>
  </si>
  <si>
    <t>viva53@mail.ru</t>
  </si>
  <si>
    <t>http://www.astrintour.ru</t>
  </si>
  <si>
    <t>Авиабилеты, Круизы / Морские, речные прогулки, Организация экскурсий по городу, Оформление виз, Туристические агентства</t>
  </si>
  <si>
    <t>Кировский район</t>
  </si>
  <si>
    <t>Мототехника, Ремонт / тюнинг мототехники</t>
  </si>
  <si>
    <t>Ежедневно с 05:00 до 22:00</t>
  </si>
  <si>
    <t>Водный транспорт, Спортивные товары, Туризм / Отдых</t>
  </si>
  <si>
    <t>https://facebook.com/magictrans1</t>
  </si>
  <si>
    <t>https://vk.com/magictrans_official</t>
  </si>
  <si>
    <t>Кирова, 34а</t>
  </si>
  <si>
    <t>Белгородская область</t>
  </si>
  <si>
    <t>Магазин автомототехники</t>
  </si>
  <si>
    <t>Белгород городской округ</t>
  </si>
  <si>
    <t>Белгород</t>
  </si>
  <si>
    <t>Челюскинцев, 68Б</t>
  </si>
  <si>
    <t>7 (4722) 31‒42‒18</t>
  </si>
  <si>
    <t>7‒919‒227‒79‒87</t>
  </si>
  <si>
    <t>avtodima85@mail.ru</t>
  </si>
  <si>
    <t>http://motobel.ru</t>
  </si>
  <si>
    <t>https://vk.com/id368476850</t>
  </si>
  <si>
    <t>Таможенное оформление, Услуги складского хранения</t>
  </si>
  <si>
    <t>Железнодорожный транспорт, Строительные материалы / конструкции</t>
  </si>
  <si>
    <t>Ежедневно с 07:00 до 24:00</t>
  </si>
  <si>
    <t>Заводская, 1а</t>
  </si>
  <si>
    <t>Адмирал-тур, сеть туристических компаний</t>
  </si>
  <si>
    <t>Брянская область</t>
  </si>
  <si>
    <t>Брянск городской округ</t>
  </si>
  <si>
    <t>Брянск</t>
  </si>
  <si>
    <t>Красноармейская, 62/2</t>
  </si>
  <si>
    <t>7 (4832) 64‒66‒46, 7 (4832) 72‒14‒19</t>
  </si>
  <si>
    <t>adm.katrin@gmail.com, adm@admiraltur.ru, cor.adm@yandex.ru, pro.ann@mail.ru</t>
  </si>
  <si>
    <t>http://admiraltur.ru</t>
  </si>
  <si>
    <t>Автобусные билеты, Визовые центры, Железнодорожные билеты, Круизы / Морские, речные прогулки, Туристические агентства</t>
  </si>
  <si>
    <t>https://vk.com/turadmiral</t>
  </si>
  <si>
    <t>Автотранспорт, Правоохранительные органы, Промышленный аудит / оценка, Строительные / монтажные работы</t>
  </si>
  <si>
    <t>Владимирская область</t>
  </si>
  <si>
    <t>Владимир городской округ</t>
  </si>
  <si>
    <t>Владимир</t>
  </si>
  <si>
    <t>АвтоГрад, автоцентр</t>
  </si>
  <si>
    <t>Фрунзенский район</t>
  </si>
  <si>
    <t>Растопчина, 1Б</t>
  </si>
  <si>
    <t>7 (4922) 30‒40‒20, 7 (4922) 44‒55‒35, 7 (4922) 44‒55‒55, 7 (4922) 45‒30‒90</t>
  </si>
  <si>
    <t>m.reskova@autograd33.ru, secretar@autograd33.ru</t>
  </si>
  <si>
    <t>http://avtograd-vladimir.ru</t>
  </si>
  <si>
    <t>Авторемонт и техобслуживание (СТО), Антикоррозийная обработка автомобилей, Кузовной ремонт, Продажа легковых автомобилей, Шиномонтаж</t>
  </si>
  <si>
    <t>Пн: c 09:00-20:00, Вт: c 09:00-20:00, Ср: c 09:00-20:00, Чт: c 09:00-20:00, Пт: c 09:00-20:00, Сб: c 09:00-20:00, Вс: c 09:00-18:00. СТО: пн-вс 8:30-20:00</t>
  </si>
  <si>
    <t>https://facebook.com/avtogradvladimir</t>
  </si>
  <si>
    <t>https://instagram.com/avtograd_vladimir</t>
  </si>
  <si>
    <t>https://vk.com/avtogradvladimir</t>
  </si>
  <si>
    <t>Заказ легковых такси, Прокат автотранспорта</t>
  </si>
  <si>
    <t>Автотранспорт, Металлы</t>
  </si>
  <si>
    <t>Волгоградская область</t>
  </si>
  <si>
    <t>АТП Югавтотранс</t>
  </si>
  <si>
    <t>Волгоград городской округ</t>
  </si>
  <si>
    <t>Волгоград</t>
  </si>
  <si>
    <t>Печатный переулок, 3</t>
  </si>
  <si>
    <t>7‒902‒362‒91‒88</t>
  </si>
  <si>
    <t>mail@atp-34.ru</t>
  </si>
  <si>
    <t>http://atp-34.ru</t>
  </si>
  <si>
    <t>Заказ автобусов, Заказ легковых такси, Междугородные / Международные пассажирские перевозки</t>
  </si>
  <si>
    <t>Дзержинский район</t>
  </si>
  <si>
    <t>Discovery Travel, туристическое агентство</t>
  </si>
  <si>
    <t>Авиабилеты, Бронирование гостиниц, Железнодорожные билеты, Круизы / Морские, речные прогулки, Туристические агентства</t>
  </si>
  <si>
    <t>Вологодская область</t>
  </si>
  <si>
    <t>Вологда городской округ</t>
  </si>
  <si>
    <t>Вологда</t>
  </si>
  <si>
    <t>Maximum, салон мототехники</t>
  </si>
  <si>
    <t>Ленинградская, 146</t>
  </si>
  <si>
    <t>7 (8172) 53‒57‒58</t>
  </si>
  <si>
    <t>salon@maximum35.com</t>
  </si>
  <si>
    <t>http://www.maximum35.com</t>
  </si>
  <si>
    <t>https://instagram.com/brpmaximum35</t>
  </si>
  <si>
    <t>https://vk.com/brpmaximum35</t>
  </si>
  <si>
    <t>Lada, автосалон</t>
  </si>
  <si>
    <t>Воронежская область</t>
  </si>
  <si>
    <t>Левобережный автовокзал</t>
  </si>
  <si>
    <t>Воронеж городской округ</t>
  </si>
  <si>
    <t>Воронеж</t>
  </si>
  <si>
    <t>Димитрова, 59</t>
  </si>
  <si>
    <t>7 (473) 226‒45‒51</t>
  </si>
  <si>
    <t>mail@avokzal36.ru</t>
  </si>
  <si>
    <t>Ежедневно с 06:00 до 18:30</t>
  </si>
  <si>
    <t>Железнодорожные билеты, Страхование, Туристические агентства</t>
  </si>
  <si>
    <t>Еврейская автономная область</t>
  </si>
  <si>
    <t>Биробиджан городской округ</t>
  </si>
  <si>
    <t>Биробиджан</t>
  </si>
  <si>
    <t>ДальАвто, компания</t>
  </si>
  <si>
    <t>Комсомольская, 16</t>
  </si>
  <si>
    <t>7‒924‒640‒54‒30</t>
  </si>
  <si>
    <t>dalavtocar@mail.ru</t>
  </si>
  <si>
    <t>http://dalavtocar.ru</t>
  </si>
  <si>
    <t>Пн: c 10:00-17:00, Вт: c 10:00-17:00, Ср: c 10:00-17:00, Чт: c 10:00-17:00, Пт: c 10:00-17:00, Сб: c 10:00-14:00, Вс: выходной</t>
  </si>
  <si>
    <t>Забайкальский край</t>
  </si>
  <si>
    <t>Чита городской округ</t>
  </si>
  <si>
    <t>Чита</t>
  </si>
  <si>
    <t>ЭПОС-тур, туристическая компания</t>
  </si>
  <si>
    <t>Ленина, 93</t>
  </si>
  <si>
    <t>7 (3022) 32‒53‒01, 7 (3022) 320‒777, 8‒800‒700‒87‒47</t>
  </si>
  <si>
    <t>support@1gb.ru</t>
  </si>
  <si>
    <t>http://epostour.ru</t>
  </si>
  <si>
    <t>Пн: c 10:00-13:30, Вт: c 10:00-13:30, Ср: c 10:00-13:30, Чт: c 10:00-13:30, Пт: c 10:00-13:30, Сб: c 11:00-15:00, Вс: выходной</t>
  </si>
  <si>
    <t>https://facebook.com/profile.php?id=100004094863036</t>
  </si>
  <si>
    <t>https://instagram.com/epostour_chita</t>
  </si>
  <si>
    <t>https://vk.com/id139102715</t>
  </si>
  <si>
    <t>Пн: c 10:00-19:00, Вт: c 10:00-19:00, Ср: c 10:00-19:00, Чт: c 10:00-19:00, Пт: c 10:00-19:00, Сб: c 10:00-18:00, Вс: c 11:00-17:00</t>
  </si>
  <si>
    <t>Ивановская область</t>
  </si>
  <si>
    <t>Иваново городской округ</t>
  </si>
  <si>
    <t>Иваново</t>
  </si>
  <si>
    <t>Лежневская, 117</t>
  </si>
  <si>
    <t>7 (4932) 20‒29‒39, 7‒963‒216‒83‒52</t>
  </si>
  <si>
    <t>annamarihina@mail.ru, discovery37@mail.ru, dt37@mail.ru</t>
  </si>
  <si>
    <t>http://dt37.ru</t>
  </si>
  <si>
    <t>Пн: c 11:00-18:00, Вт: c 11:00-18:00, Ср: c 11:00-18:00, Чт: c 11:00-18:00, Пт: c 11:00-18:00, Сб: c 11:00-15:00, Вс: выходной. по предварительному звонку: сб</t>
  </si>
  <si>
    <t>+79632168352, 79632168352</t>
  </si>
  <si>
    <t>79632168352, viber://contact/?number=79632168352</t>
  </si>
  <si>
    <t>https://t.me/discovery_ivanovo</t>
  </si>
  <si>
    <t>https://facebook.com/DiscoveryTraveI</t>
  </si>
  <si>
    <t>https://instagram.com/discovery_ivanivo</t>
  </si>
  <si>
    <t>https://vk.com/club32810985</t>
  </si>
  <si>
    <t>https://ok.ru/discovery37</t>
  </si>
  <si>
    <t>https://twitter.com/discoverytravei</t>
  </si>
  <si>
    <t>Водный транспорт, Обувь, Спортивные товары</t>
  </si>
  <si>
    <t>MagicTrans, транспортная компания</t>
  </si>
  <si>
    <t>Иркутская область</t>
  </si>
  <si>
    <t>Ангарский городской округ</t>
  </si>
  <si>
    <t>Ангарск</t>
  </si>
  <si>
    <t>Пегас, турагентство</t>
  </si>
  <si>
    <t>9-й микрорайон, 84</t>
  </si>
  <si>
    <t>7 (3955) 55‒35‒34, 7 (3955) 56‒24‒00, 7 (3955) 63‒30‒03, 7 (3955) 67‒51‒62</t>
  </si>
  <si>
    <t>7‒902‒567‒30‒03</t>
  </si>
  <si>
    <t>planeta_baikal@mail.ru, planetabaikal@rambler.ru, planetsv@rambler.ru</t>
  </si>
  <si>
    <t>http://Pegast.ru, http://planeta-baikal.ru, http://www.planeta-poisk.ru</t>
  </si>
  <si>
    <t>Пн: c 11:00-19:00, Вт: c 11:00-19:00, Ср: c 11:00-19:00, Чт: c 11:00-19:00, Пт: c 11:00-19:00, Сб: выходной, Вс: выходной. по предварительной записи: пн-вс</t>
  </si>
  <si>
    <t>https://instagram.com/pegas.angarsk</t>
  </si>
  <si>
    <t>Центральный округ</t>
  </si>
  <si>
    <t>Авиабилеты, Железнодорожные билеты, Туроператоры</t>
  </si>
  <si>
    <t>Кабардино-Балкарская Республика</t>
  </si>
  <si>
    <t>Нальчик городской округ</t>
  </si>
  <si>
    <t>Нальчик</t>
  </si>
  <si>
    <t>Автоликон Плюс, туристическая фирма</t>
  </si>
  <si>
    <t>Идарова, 129</t>
  </si>
  <si>
    <t>7‒918‒724‒92‒12, 7‒928‒691‒03‒23, 7‒928‒709‒39‒90</t>
  </si>
  <si>
    <t>avtolikon-plus@mail.ru</t>
  </si>
  <si>
    <t>http://avtolikonplus.ru</t>
  </si>
  <si>
    <t>Междугородные / Международные пассажирские перевозки, Организация экскурсий по городу, Туристические агентства</t>
  </si>
  <si>
    <t>https://instagram.com/avtolikon07</t>
  </si>
  <si>
    <t>ЗЕЛЕНЫЙ КОРИДОР, таможенный представитель</t>
  </si>
  <si>
    <t>Калининградская область</t>
  </si>
  <si>
    <t>Багратионовский городской округ</t>
  </si>
  <si>
    <t>Багратионовск</t>
  </si>
  <si>
    <t>улица Дружбы, 16а</t>
  </si>
  <si>
    <t>7 (4012) 311‒485</t>
  </si>
  <si>
    <t>cbx-atg-dek@yandex.ru, greencorridorkaliningrad@gmail.com, info@tpzk.ru</t>
  </si>
  <si>
    <t>http://tpzk.ru</t>
  </si>
  <si>
    <t>https://vk.com/ooo.tpzk</t>
  </si>
  <si>
    <t>Пн: c 09:00-20:00, Вт: c 09:00-20:00, Ср: c 09:00-20:00, Чт: c 09:00-20:00, Пт: c 09:00-20:00, Сб: c 09:00-20:00, Вс: c 10:00-18:00</t>
  </si>
  <si>
    <t>Калужская область</t>
  </si>
  <si>
    <t>Боровский район</t>
  </si>
  <si>
    <t>Балабаново</t>
  </si>
  <si>
    <t>Верона Тур, турагентство</t>
  </si>
  <si>
    <t>Лесная улица, 2</t>
  </si>
  <si>
    <t>7‒910‒527‒70‒20</t>
  </si>
  <si>
    <t>verona-tur@mail.ru</t>
  </si>
  <si>
    <t>https://facebook.com/Verona.turrr</t>
  </si>
  <si>
    <t>https://instagram.com/verona.turr</t>
  </si>
  <si>
    <t>https://vk.com/verona.turr</t>
  </si>
  <si>
    <t>Киров</t>
  </si>
  <si>
    <t>Курьерская служба Камчатки</t>
  </si>
  <si>
    <t>Камчатский край</t>
  </si>
  <si>
    <t>Елизовский район</t>
  </si>
  <si>
    <t>Елизово</t>
  </si>
  <si>
    <t>Звёздная, 1а</t>
  </si>
  <si>
    <t>7 (41531) 9‒91‒77</t>
  </si>
  <si>
    <t>7‒900‒444‒10‒50, 7‒914‒020‒00‒97, 7‒914‒026‒05‒10, 7‒914‒624‒62‒41</t>
  </si>
  <si>
    <t>kskamchatka@mail.ru</t>
  </si>
  <si>
    <t>http://kskamchatka.ru</t>
  </si>
  <si>
    <t>Авиагрузоперевозки, Городские автогрузоперевозки, Междугородные автогрузоперевозки, Морские / речные грузоперевозки, Экспресс-почта</t>
  </si>
  <si>
    <t>79004441050, 79140260510, 79146246241</t>
  </si>
  <si>
    <t>Южная, автостанция</t>
  </si>
  <si>
    <t>Кемеровская область — Кузбасс</t>
  </si>
  <si>
    <t>Беловский городской округ</t>
  </si>
  <si>
    <t>Белово</t>
  </si>
  <si>
    <t>ЗКО-СТАЛЬСИБ, завод котельного оборудования</t>
  </si>
  <si>
    <t>Аэродромная, 2а/1</t>
  </si>
  <si>
    <t>7 (38452) 6‒12‒18, 7 (38452) 6‒14‒14</t>
  </si>
  <si>
    <t>zko-stalsib@mail.ru, zko-stalsib@yandex.ru</t>
  </si>
  <si>
    <t>http://zkostalsib.ru</t>
  </si>
  <si>
    <t>Грузоперевозки / Транспортные услуги, Климатическое оборудование, Металлы</t>
  </si>
  <si>
    <t>Аренда спецтехники, Котельное оборудование / Котлы, Металлоизделия, Металлообработка, Чёрный металлопрокат</t>
  </si>
  <si>
    <t>https://instagram.com/stalsib</t>
  </si>
  <si>
    <t>https://vk.com/zkostalsib</t>
  </si>
  <si>
    <t>Пн: c 11:00-19:00, Вт: c 11:00-19:00, Ср: c 11:00-19:00, Чт: c 11:00-19:00, Пт: c 11:00-19:00, Сб: c 11:00-17:00, Вс: c 11:00-17:00</t>
  </si>
  <si>
    <t>Кировская область</t>
  </si>
  <si>
    <t>Autotrader, автосалон</t>
  </si>
  <si>
    <t>Киров городской округ</t>
  </si>
  <si>
    <t>Ломоносова, 3/1</t>
  </si>
  <si>
    <t>7 (8332) 44‒45‒46, 7 (8332) 44‒55‒55, 7 (8332) 44‒59‒44</t>
  </si>
  <si>
    <t>mail@autotrader43.ru</t>
  </si>
  <si>
    <t>http://autotrader43.ru</t>
  </si>
  <si>
    <t>https://instagram.com/autotrader43</t>
  </si>
  <si>
    <t>Загородная, 3</t>
  </si>
  <si>
    <t>Костромская область</t>
  </si>
  <si>
    <t>Кострома городской округ</t>
  </si>
  <si>
    <t>Кострома</t>
  </si>
  <si>
    <t>Мустанг, транспортная фирма</t>
  </si>
  <si>
    <t>Давыдовский 2-й микрорайон, 25</t>
  </si>
  <si>
    <t>7 (4942) 30‒05‒22</t>
  </si>
  <si>
    <t>7‒910‒807‒54‒15</t>
  </si>
  <si>
    <t>info@mustangtaxi.ru, nikolay.mustang@mail.ru</t>
  </si>
  <si>
    <t>http://www.mustangtaxi.ru</t>
  </si>
  <si>
    <t>https://ok.ru/group/56778342727718</t>
  </si>
  <si>
    <t>Ленина, 10</t>
  </si>
  <si>
    <t>Краснодарский край</t>
  </si>
  <si>
    <t>Анапа городской округ</t>
  </si>
  <si>
    <t>Drive, компания по автопрокату</t>
  </si>
  <si>
    <t>с. Цибанобалка</t>
  </si>
  <si>
    <t>Фестивальная, 45</t>
  </si>
  <si>
    <t>7 (86133) 2‒31‒00</t>
  </si>
  <si>
    <t>7‒918‒481‒85‒56</t>
  </si>
  <si>
    <t>avtoanapa@mail.ru</t>
  </si>
  <si>
    <t>http://www.avtoanapa.ru</t>
  </si>
  <si>
    <t>https://instagram.com/driveavtoprokat</t>
  </si>
  <si>
    <t>Автоэкспертиза, Оценка собственности, Сертификация, Экспертиза товаров народного потребления</t>
  </si>
  <si>
    <t>Пн: c 08:00-18:00, Вт: c 08:00-18:00, Ср: c 08:00-18:00, Чт: c 08:00-18:00, Пт: c 08:00-18:00, Сб: c 08:00-12:00, Вс: выходной</t>
  </si>
  <si>
    <t>http://www.belarusugservis.ru</t>
  </si>
  <si>
    <t>https://vk.com/belarusugservis</t>
  </si>
  <si>
    <t>Южный район</t>
  </si>
  <si>
    <t>Пн: c 09:00-12:30, Вт: c 09:00-12:30, Ср: c 09:00-12:30, Чт: c 09:00-12:30, Пт: c 09:00-12:30, Сб: c 09:00-12:30, Вс: выходной</t>
  </si>
  <si>
    <t>Красноярский край</t>
  </si>
  <si>
    <t>Ачинск городской округ</t>
  </si>
  <si>
    <t>Ачинск</t>
  </si>
  <si>
    <t>1-й микрорайон, 42</t>
  </si>
  <si>
    <t>7 (39151) 4‒42‒44, 8‒800‒700‒87‒47</t>
  </si>
  <si>
    <t>7‒908‒215‒99‒99</t>
  </si>
  <si>
    <t>bills@beget.com, manager@beget.com, marketingmoscow@pegast.ru, pegast-achinsk@mail.ru, support@beget.com</t>
  </si>
  <si>
    <t>http://www.Pegast.ru, http://xn----7sbbjjwoxlxe3e.xn--p1ai</t>
  </si>
  <si>
    <t>79135554442, 79233097775</t>
  </si>
  <si>
    <t>https://facebook.com/pegasachinsk</t>
  </si>
  <si>
    <t>https://instagram.com/pegast_achinsk</t>
  </si>
  <si>
    <t>https://vk.com/pegasachinsk</t>
  </si>
  <si>
    <t>пос. Придорожный</t>
  </si>
  <si>
    <t>Курганская область</t>
  </si>
  <si>
    <t>Курган городской округ</t>
  </si>
  <si>
    <t>Курган</t>
  </si>
  <si>
    <t>Альт-Туризм, туристическое агентство</t>
  </si>
  <si>
    <t>Пролетарская, 17</t>
  </si>
  <si>
    <t>7 (3522) 225‒235, 7 (3522) 238‒200, 7 (3522) 238‒356, 7 (3522) 454‒630</t>
  </si>
  <si>
    <t>boss@alt-turizm.net</t>
  </si>
  <si>
    <t>http://alt-turizm.com</t>
  </si>
  <si>
    <t>https://facebook.com/altturizm</t>
  </si>
  <si>
    <t>https://instagram.com/alttur45</t>
  </si>
  <si>
    <t>https://vk.com/travelagentaltturizm</t>
  </si>
  <si>
    <t>https://ok.ru/profile/567016238480</t>
  </si>
  <si>
    <t>Курская область</t>
  </si>
  <si>
    <t>Курск городской округ</t>
  </si>
  <si>
    <t>Курск</t>
  </si>
  <si>
    <t>Time Travel, туроператор</t>
  </si>
  <si>
    <t>Дзержинского, 84а</t>
  </si>
  <si>
    <t>7 (4712) 73‒00‒70</t>
  </si>
  <si>
    <t>time.travel2010@yandex.ru</t>
  </si>
  <si>
    <t>http://www.timetravel46.ru</t>
  </si>
  <si>
    <t>Ленинградская область</t>
  </si>
  <si>
    <t>СПАС-СИТИ</t>
  </si>
  <si>
    <t>Всеволожский муниципальный район</t>
  </si>
  <si>
    <t>городской пос. Янино-1</t>
  </si>
  <si>
    <t>Шоссейная, 112</t>
  </si>
  <si>
    <t>7 (812) 938‒99‒99, 7 (812) 962‒99‒24</t>
  </si>
  <si>
    <t>9389999@mail.ru</t>
  </si>
  <si>
    <t>http://spascity.ru</t>
  </si>
  <si>
    <t>Вскрытие / обслуживание замков, дверей, Выездная техническая помощь на дороге, Услуги водителя без автомобиля, Эвакуация автомобилей</t>
  </si>
  <si>
    <t xml:space="preserve">Ежедневно с 10:00 до 20:00. служба эвакуации: пн-вс круглосуточно </t>
  </si>
  <si>
    <t>BST, торговая компания</t>
  </si>
  <si>
    <t>Санкт-Петербург</t>
  </si>
  <si>
    <t>Заневский пост, 1/2</t>
  </si>
  <si>
    <t>8‒800‒550‒14‒39</t>
  </si>
  <si>
    <t>7‒931‒350‒56‒08</t>
  </si>
  <si>
    <t>info@bst78.ru</t>
  </si>
  <si>
    <t>http://bst78.ru</t>
  </si>
  <si>
    <t>Ежедневно с 09:00 до 13:30</t>
  </si>
  <si>
    <t>Пн: c 07:45-16:15, Вт: c 07:45-16:15, Ср: c 07:45-16:15, Чт: c 07:45-16:15, Пт: c 07:45-16:15, Сб: выходной, Вс: выходной</t>
  </si>
  <si>
    <t>Липецкая область</t>
  </si>
  <si>
    <t>Грязинский район</t>
  </si>
  <si>
    <t>с. Казинка</t>
  </si>
  <si>
    <t>MAN-Липецк, автотехцентр</t>
  </si>
  <si>
    <t>Октябрьская, 60а</t>
  </si>
  <si>
    <t>7 (4742) 370‒555</t>
  </si>
  <si>
    <t>bvv@man-lipetsk.ru, dmitry_alehin@man-lipetsk.ru, info@man-lipetsk.ru, vladimir_savin@man-lipetsk.ru</t>
  </si>
  <si>
    <t>http://man-lipetsk.ru</t>
  </si>
  <si>
    <t>Автомойки, Продажа грузовых автомобилей, Развал / Схождение, Ремонт автоэлектрики, Ремонт грузовых автомобилей, Ремонт дизельных двигателей, Ремонт топливной аппаратуры дизельных двигателей, Ремонт ходовой части автомобиля, Шиномонтаж</t>
  </si>
  <si>
    <t>https://instagram.com/dealer_man_lipetsk</t>
  </si>
  <si>
    <t>https://vk.com/dealer_man_lipetsk</t>
  </si>
  <si>
    <t>Магаданская область</t>
  </si>
  <si>
    <t>Магадан городской округ</t>
  </si>
  <si>
    <t>Магадан</t>
  </si>
  <si>
    <t>Агентство Беркут, авиакасса</t>
  </si>
  <si>
    <t>7 (4132) 60‒99‒00</t>
  </si>
  <si>
    <t>mail@aviaberkut.ru</t>
  </si>
  <si>
    <t>http://aviaberkut.ru</t>
  </si>
  <si>
    <t>Особый Статус, транспортная компания</t>
  </si>
  <si>
    <t>Московская область</t>
  </si>
  <si>
    <t>Балашиха городской округ</t>
  </si>
  <si>
    <t>Балашиха</t>
  </si>
  <si>
    <t>taxi-osst@yandex.ru</t>
  </si>
  <si>
    <t>http://osobui-status.ru</t>
  </si>
  <si>
    <t>Заказ легкового транспорта по перевозке животных, Заказ легковых такси, Экспресс-почта</t>
  </si>
  <si>
    <t>ТНТ, туристическое агентство</t>
  </si>
  <si>
    <t>Москва</t>
  </si>
  <si>
    <t>Главная, 19Б</t>
  </si>
  <si>
    <t>7 (499) 350‒13‒16</t>
  </si>
  <si>
    <t>info@tnttrip.com</t>
  </si>
  <si>
    <t>http://tnttrip.com</t>
  </si>
  <si>
    <t>Пн: c 09:00-18:00, Вт: c 09:00-18:00, Ср: c 09:00-18:00, Чт: c 09:00-18:00, Пт: c 09:00-18:00, Сб: c 10:00-15:00, Вс: c 10:00-15:00. по предварительной записи: пн-вс</t>
  </si>
  <si>
    <t>https://vk.com/tnttrip</t>
  </si>
  <si>
    <t>https://ok.ru/tnttrip</t>
  </si>
  <si>
    <t>Аренда спецтехники, Бетон / Раствор, Строительство дач / коттеджей</t>
  </si>
  <si>
    <t>Автозапчасти для иномарок, Продажа легковых автомобилей, Спецтехника / Вспомогательные устройства</t>
  </si>
  <si>
    <t>http://www.tpprf.ru</t>
  </si>
  <si>
    <t>Набережная, 1</t>
  </si>
  <si>
    <t>Автомойки, Городские автогрузоперевозки</t>
  </si>
  <si>
    <t>https://vk.com/club11445015</t>
  </si>
  <si>
    <t>https://youtube.com/channel/UCg9qf-iQM3zD5lW41NMZq9A</t>
  </si>
  <si>
    <t>Мурманская область</t>
  </si>
  <si>
    <t>Апатиты городской округ</t>
  </si>
  <si>
    <t>Апатиты</t>
  </si>
  <si>
    <t>Керхер Карекс, торговая компания</t>
  </si>
  <si>
    <t>7 (81555) 6‒17‒05, 8‒800‒555‒88‒18</t>
  </si>
  <si>
    <t>info@karex.ru</t>
  </si>
  <si>
    <t>http://karex.ru</t>
  </si>
  <si>
    <t>Автотранспорт, Оборудование для сферы услуг, Промышленное оборудование, Садово-хозяйственные товары</t>
  </si>
  <si>
    <t>Бензиновое / дизельное оборудование, Клининговое оборудование / инвентарь, Оборудование для автомоек, Садово-огородный инвентарь / техника, Спецтехника / Вспомогательные устройства</t>
  </si>
  <si>
    <t>Ненецкий автономный округ</t>
  </si>
  <si>
    <t>Нарьян-Мар городской округ</t>
  </si>
  <si>
    <t>Нарьян-Мар</t>
  </si>
  <si>
    <t>Открытие, туристическое агентство</t>
  </si>
  <si>
    <t>Оленная, 10</t>
  </si>
  <si>
    <t>7‒981‒650‒33‒33</t>
  </si>
  <si>
    <t>otkritie83@gmail.com</t>
  </si>
  <si>
    <t>http://xn--b1agrnbsdd6f.xn--p1ai</t>
  </si>
  <si>
    <t>https://vk.com/otkritie_travel</t>
  </si>
  <si>
    <t>Нижегородская область</t>
  </si>
  <si>
    <t>Арзамас городской округ</t>
  </si>
  <si>
    <t>Арзамас</t>
  </si>
  <si>
    <t>Арзамасский завод коммунального машиностроения</t>
  </si>
  <si>
    <t>Вокзальная 3-я, 2</t>
  </si>
  <si>
    <t>7 (831) 417‒93‒93, 7 (83147) 6‒11‒23, 7 (83147) 7‒86‒03, 7 (83147) 9‒76‒12</t>
  </si>
  <si>
    <t>marketing@graz.ru, office@kommash.ru</t>
  </si>
  <si>
    <t>http://www.kommash.ru</t>
  </si>
  <si>
    <t>https://vk.com/arzamaskommash</t>
  </si>
  <si>
    <t>Новгородская область</t>
  </si>
  <si>
    <t>Автовокзал, г. Великий Новгород</t>
  </si>
  <si>
    <t>Великий Новгород городской округ</t>
  </si>
  <si>
    <t>Великий Новгород</t>
  </si>
  <si>
    <t>7 (8162) 77‒53‒47, 7 (8162) 77‒61‒86</t>
  </si>
  <si>
    <t>npatk@yandex.ru</t>
  </si>
  <si>
    <t>http://avokzal53.ru</t>
  </si>
  <si>
    <t>Новосибирская область</t>
  </si>
  <si>
    <t>Бердск городской округ</t>
  </si>
  <si>
    <t>Бердск</t>
  </si>
  <si>
    <t>Региональный центр оценки</t>
  </si>
  <si>
    <t>Максима Горького, 4</t>
  </si>
  <si>
    <t>7‒913‒916‒01‒77, 7‒913‒953‒55‒62, 7‒913‒985‒45‒04</t>
  </si>
  <si>
    <t>info@rco24.com</t>
  </si>
  <si>
    <t>http://rco24.com</t>
  </si>
  <si>
    <t>Омская область</t>
  </si>
  <si>
    <t>Омск городской округ</t>
  </si>
  <si>
    <t>Омск</t>
  </si>
  <si>
    <t>Пушкина, 137</t>
  </si>
  <si>
    <t>7 (3812) 29‒43‒25</t>
  </si>
  <si>
    <t>7‒950‒796‒62‒76</t>
  </si>
  <si>
    <t>omsk@cdek.ru, v.lisizyn@cdek.ru</t>
  </si>
  <si>
    <t>https://instagram.com/cdek_logistika</t>
  </si>
  <si>
    <t>Оренбургская область</t>
  </si>
  <si>
    <t>Оренбург городской округ</t>
  </si>
  <si>
    <t>Оренбург</t>
  </si>
  <si>
    <t>Лада-Сервис, автоцентр</t>
  </si>
  <si>
    <t>Волгоградская, 5 к4</t>
  </si>
  <si>
    <t>7 (3532) 44‒01‒02, 7 (3532) 44‒09‒18, 7 (3532) 44‒09‒32, 7 (3532) 44‒88‒63, 7 (3532) 44‒98‒43</t>
  </si>
  <si>
    <t>mail@lada-service-oren.ru</t>
  </si>
  <si>
    <t>http://oren.lada.ru</t>
  </si>
  <si>
    <t>Автоаксессуары, Автозапчасти для отечественных автомобилей, Автомасла / Мотомасла / Химия, Автомобильные аккумуляторы, Авторемонт и техобслуживание (СТО), Аппаратная замена масла, Компьютерная диагностика автомобилей, Кузовной ремонт, Продажа легковых автомобилей, Развал / Схождение, Ремонт / обслуживание климатических систем автомобиля, Ремонт автоэлектрики, Ремонт АКПП, Ремонт бензиновых двигателей, Ремонт МКПП, Ремонт ходовой части автомобиля, Технический осмотр транспорта, Установка / ремонт автостёкол, Шиномонтаж, Шины / Диски</t>
  </si>
  <si>
    <t>https://facebook.com/groups/orenlada56</t>
  </si>
  <si>
    <t>https://instagram.com/ladaservice_orenburg</t>
  </si>
  <si>
    <t>https://vk.com/orenlada</t>
  </si>
  <si>
    <t>https://ok.ru/orenlada</t>
  </si>
  <si>
    <t>https://youtube.com/channel/UCJ9Ab-b80dstEyIa7ZhfLrw</t>
  </si>
  <si>
    <t>Орловская область</t>
  </si>
  <si>
    <t>Мценск городской округ</t>
  </si>
  <si>
    <t>Мценск</t>
  </si>
  <si>
    <t>Коммунсельхозтехника, торговая компания</t>
  </si>
  <si>
    <t>Комсомольская улица, 109</t>
  </si>
  <si>
    <t>selxozservis@mail.ru</t>
  </si>
  <si>
    <t>http://kstekhnika.ru</t>
  </si>
  <si>
    <t>Пензенская область</t>
  </si>
  <si>
    <t>Бессоновский район</t>
  </si>
  <si>
    <t>с. Грабово</t>
  </si>
  <si>
    <t>Пензенская компания альтернативных технологий</t>
  </si>
  <si>
    <t>Грибова, 25а</t>
  </si>
  <si>
    <t>7‒927‒385‒49‒99</t>
  </si>
  <si>
    <t>14370afcdc17429f9e418d5ffbd0334a@sentry.wixpress.com, ooopkat.sales@mail.ru, ooopkat.sales@yandex.ru, wixofday@wix.com</t>
  </si>
  <si>
    <t>Запчасти к сельхозтехнике, Специализированное автооборудование, Спецтехника / Вспомогательные устройства</t>
  </si>
  <si>
    <t>Ленина, 22а</t>
  </si>
  <si>
    <t>Автотранспортное предприятие, ИП Железов Д.В.</t>
  </si>
  <si>
    <t>Пермский край</t>
  </si>
  <si>
    <t>Березники городской округ</t>
  </si>
  <si>
    <t>Березники</t>
  </si>
  <si>
    <t>7 (3424) 20‒18‒60</t>
  </si>
  <si>
    <t>your@email.ru, zhelezov.perevozka@mail.ru</t>
  </si>
  <si>
    <t>Приморский край</t>
  </si>
  <si>
    <t>ПТК, сеть магазинов автозапчастей для американских и европейских автомобилей</t>
  </si>
  <si>
    <t>Артёмовский городской округ</t>
  </si>
  <si>
    <t>Артем</t>
  </si>
  <si>
    <t>улица Гагарина, 51</t>
  </si>
  <si>
    <t>7 (423) 246‒08‒41, 7 (423) 279‒09‒14</t>
  </si>
  <si>
    <t>7‒914‒070‒40‒23</t>
  </si>
  <si>
    <t>kovalchuk@ptk25.ru, panov@ptk25.ru, parts@ptk25.ru</t>
  </si>
  <si>
    <t>http://www.americantruck.ru</t>
  </si>
  <si>
    <t>Автозапчасти для грузовых автомобилей, Автомасла / Мотомасла / Химия, Автоприцепы, Продажа грузовых автомобилей, Ремонт грузовых автомобилей, Ремонт ходовой части автомобиля</t>
  </si>
  <si>
    <t>Пн: c 08:30-19:00, Вт: c 08:30-19:00, Ср: c 08:30-19:00, Чт: c 08:30-19:00, Пт: c 08:30-19:00, Сб: c 09:00-16:00, Вс: выходной. ноябрь-апрель: пн-пт 8:30-18:00; сб 9:00-16:00</t>
  </si>
  <si>
    <t>Псковская область</t>
  </si>
  <si>
    <t>Автобусный курьер, служба по мини-грузоперевозкам</t>
  </si>
  <si>
    <t>Печорский район</t>
  </si>
  <si>
    <t>Печоры</t>
  </si>
  <si>
    <t>Заводская улица, 7а/1</t>
  </si>
  <si>
    <t>7‒921‒119‒40‒02, 7‒929‒133‒12‒16</t>
  </si>
  <si>
    <t>annatarasik@ya.ru, buscourier@mail.ru, tarasik_olga@mail.ru</t>
  </si>
  <si>
    <t>https://vk.com/dostavkapskovmospiter</t>
  </si>
  <si>
    <t>Республика Адыгея</t>
  </si>
  <si>
    <t>Майкоп городской округ</t>
  </si>
  <si>
    <t>Майкоп</t>
  </si>
  <si>
    <t>Торгово-промышленная палата Республики Адыгея, союз</t>
  </si>
  <si>
    <t>Димитрова, 4 к3</t>
  </si>
  <si>
    <t>7 (8772) 56‒91‒83, 7 (8772) 57‒63‒25</t>
  </si>
  <si>
    <t>404@tpprf.ru, oms@tpprf.ru, polokhindv@tpprf.ru, soldatova@tpprf.ru, vlasova.aa@tpprf.ru</t>
  </si>
  <si>
    <t>Республика Алтай</t>
  </si>
  <si>
    <t>Горно-Алтайск городской округ</t>
  </si>
  <si>
    <t>Горно-Алтайск</t>
  </si>
  <si>
    <t>Осипенко, 48</t>
  </si>
  <si>
    <t>7 (38822) 2‒77‒77</t>
  </si>
  <si>
    <t>7‒903‒074‒77‒77, 7‒903‒956‒77‒77</t>
  </si>
  <si>
    <t>taxi.leader@mail.ru</t>
  </si>
  <si>
    <t>http://taxiga.ru</t>
  </si>
  <si>
    <t>Республика Башкортостан</t>
  </si>
  <si>
    <t>Абзелиловский район</t>
  </si>
  <si>
    <t>д. Красная Башкирия</t>
  </si>
  <si>
    <t>Extreme-Club, салон экстремальной техники</t>
  </si>
  <si>
    <t>Аэропорт 4 км, 13</t>
  </si>
  <si>
    <t>7 (3519) 47‒00‒04</t>
  </si>
  <si>
    <t>club.ekb@extreme74.ru, club@extreme74.ru</t>
  </si>
  <si>
    <t>http://extreme74.ru</t>
  </si>
  <si>
    <t>https://vk.com/club16324849</t>
  </si>
  <si>
    <t>Республика Бурятия</t>
  </si>
  <si>
    <t>Баргузинский район</t>
  </si>
  <si>
    <t>Радуга, центр отдыха</t>
  </si>
  <si>
    <t>с. Максимиха</t>
  </si>
  <si>
    <t>Баргузинская, 1г</t>
  </si>
  <si>
    <t>7‒900‒628‒92‒89, 7‒983‒457‒64‒97</t>
  </si>
  <si>
    <t>hello@ohorosho.com, info@baikal-raduga.ru</t>
  </si>
  <si>
    <t>http://baikal-raduga.ru</t>
  </si>
  <si>
    <t>Базы отдыха, Организация активных туров, Прокат водно-спортивной техники, Прокат спортивного инвентаря / техники</t>
  </si>
  <si>
    <t>https://instagram.com/raduga_baikal</t>
  </si>
  <si>
    <t>https://vk.com/baikal_raduga</t>
  </si>
  <si>
    <t>Республика Дагестан</t>
  </si>
  <si>
    <t>Буйнакск городской округ</t>
  </si>
  <si>
    <t>Буйнакск</t>
  </si>
  <si>
    <t>микрорайон Дружба, 25</t>
  </si>
  <si>
    <t>7 (8722) 52‒22‒33</t>
  </si>
  <si>
    <t>7‒938‒801‒89‒66</t>
  </si>
  <si>
    <t>buynaksk@magic-trans.ru</t>
  </si>
  <si>
    <t>https://instagram.com/magic_trans.kavkaz</t>
  </si>
  <si>
    <t>Республика Ингушетия</t>
  </si>
  <si>
    <t>Магас городской округ</t>
  </si>
  <si>
    <t>Магас</t>
  </si>
  <si>
    <t>Центр независимых судебных экспертиз и оценки</t>
  </si>
  <si>
    <t>Дошлако Мальсагова, 36</t>
  </si>
  <si>
    <t>7‒938‒010‒30‒50</t>
  </si>
  <si>
    <t>06expert@mail.ru</t>
  </si>
  <si>
    <t>http://ingexpert.ru</t>
  </si>
  <si>
    <t>Автоэкспертиза, Судебная / внесудебная экспертиза, Техническая экспертиза зданий и сооружений, Энергоаудит</t>
  </si>
  <si>
    <t>Республика Калмыкия</t>
  </si>
  <si>
    <t>Элиста городской округ</t>
  </si>
  <si>
    <t>Элиста</t>
  </si>
  <si>
    <t>Губаревича, 2</t>
  </si>
  <si>
    <t>Торгово-промышленная палата Республики Калмыкия</t>
  </si>
  <si>
    <t>7 (84722) 5‒24‒05, 7 (84722) 5‒43‒95, 7 (84722) 5‒75‒72</t>
  </si>
  <si>
    <t>tpp-elista@mail.ru</t>
  </si>
  <si>
    <t>http://kalmykia.tpprf.ru</t>
  </si>
  <si>
    <t>Республика Карелия</t>
  </si>
  <si>
    <t>ABS, магазин автозапчастей</t>
  </si>
  <si>
    <t>Петрозаводский городской округ</t>
  </si>
  <si>
    <t>Петрозаводск</t>
  </si>
  <si>
    <t>Перевалка район</t>
  </si>
  <si>
    <t>Чапаева, 47</t>
  </si>
  <si>
    <t>7 (8142) 59‒41‒41, 7 (8142) 72‒20‒11</t>
  </si>
  <si>
    <t>7‒921‒700‒10‒55</t>
  </si>
  <si>
    <t>abs@ptz.ru, abs@rengas.ru</t>
  </si>
  <si>
    <t>http://abs.ptz.ru</t>
  </si>
  <si>
    <t>Автоаксессуары, Автозапчасти для иномарок, Автомасла / Мотомасла / Химия, Автостекло, Городские автогрузоперевозки</t>
  </si>
  <si>
    <t>Республика Коми</t>
  </si>
  <si>
    <t>Сосногорск муниципальный район</t>
  </si>
  <si>
    <t>Сосногорск</t>
  </si>
  <si>
    <t>ДжиПи С, транспортная компания</t>
  </si>
  <si>
    <t>7‒912‒140‒20‒10</t>
  </si>
  <si>
    <t>info@bp-sever.ru</t>
  </si>
  <si>
    <t>https://t.me/vasiliy</t>
  </si>
  <si>
    <t>Республика Крым</t>
  </si>
  <si>
    <t>Единая Служба Аварийных Комиссаров</t>
  </si>
  <si>
    <t>Евпатория городской округ</t>
  </si>
  <si>
    <t>Евпатория</t>
  </si>
  <si>
    <t>Крупской, 60а</t>
  </si>
  <si>
    <t>7‒978‒010‒40‒40</t>
  </si>
  <si>
    <t>avarkompro.ru@yandex.ru</t>
  </si>
  <si>
    <t>http://avarkompro.ru</t>
  </si>
  <si>
    <t>Аварийные службы, Номерные знаки на транспортные средства, Оценка собственности</t>
  </si>
  <si>
    <t>https://facebook.com/goodexpert82</t>
  </si>
  <si>
    <t>https://instagram.com/autoclick_online</t>
  </si>
  <si>
    <t>https://vk.com/goodexper82</t>
  </si>
  <si>
    <t>Республика Марий Эл</t>
  </si>
  <si>
    <t>Волжск городской округ</t>
  </si>
  <si>
    <t>Волжск</t>
  </si>
  <si>
    <t>Автоюрист, представительство в г. Волжске</t>
  </si>
  <si>
    <t>7‒961‒376‒32‒28</t>
  </si>
  <si>
    <t>a@email.ru, dosrochno@avtourist.com</t>
  </si>
  <si>
    <t>http://avtourist.com</t>
  </si>
  <si>
    <t>Республика Мордовия</t>
  </si>
  <si>
    <t>ДорМаш, производственная компания</t>
  </si>
  <si>
    <t>Лямбирский район</t>
  </si>
  <si>
    <t>с. Большая Елховка</t>
  </si>
  <si>
    <t>7 (8342) 25‒27‒27, 7 (8342) 25‒27‒88, 7 (83441) 3‒06‒11</t>
  </si>
  <si>
    <t>tdumz@mail.ru</t>
  </si>
  <si>
    <t>http://dorozhnik.org</t>
  </si>
  <si>
    <t>Металлообработка, Сельхозтехника / Вспомогательные устройства, Спецтехника / Вспомогательные устройства</t>
  </si>
  <si>
    <t>Республика Саха (Якутия)</t>
  </si>
  <si>
    <t>Мегино-Кангаласский район</t>
  </si>
  <si>
    <t>пгт Нижний Бестях</t>
  </si>
  <si>
    <t>Полярные авиалинии, агентство воздушных сообщений</t>
  </si>
  <si>
    <t>Ленина, 36/1</t>
  </si>
  <si>
    <t>7 (41143) 4‒74‒45</t>
  </si>
  <si>
    <t>avsfilial@yandex.ru</t>
  </si>
  <si>
    <t>http://polar.aero/, http://polarair.ru</t>
  </si>
  <si>
    <t>https://t.me/polar_avia</t>
  </si>
  <si>
    <t>https://instagram.com/polaravia</t>
  </si>
  <si>
    <t>https://vk.com/polaravia</t>
  </si>
  <si>
    <t>Республика Северная Осетия — Алания</t>
  </si>
  <si>
    <t>Владикавказ городской округ</t>
  </si>
  <si>
    <t>Владикавказ</t>
  </si>
  <si>
    <t>Северо-Западный район</t>
  </si>
  <si>
    <t>Связной, салон связи</t>
  </si>
  <si>
    <t>Астана Кесаева, 2а</t>
  </si>
  <si>
    <t>info@svyaznoy.ru</t>
  </si>
  <si>
    <t>Компьютеры, Продажа билетов, Средства связи, Услуги связи</t>
  </si>
  <si>
    <t>Авиабилеты, Аксессуары к мобильным телефонам, Компьютеры / Комплектующие, Мобильные телефоны, Помощь в подключении услуг связи</t>
  </si>
  <si>
    <t>Республика Татарстан</t>
  </si>
  <si>
    <t>http://www.intourmed.ru</t>
  </si>
  <si>
    <t>Альметьевский район</t>
  </si>
  <si>
    <t>Альметьевск</t>
  </si>
  <si>
    <t>Интурмед</t>
  </si>
  <si>
    <t>7 (8553) 373‒373, 7 (8553) 40‒09‒59, 8‒800‒2‒008‒373</t>
  </si>
  <si>
    <t>almzakaz@intourmed.ru, elena@intourmed.ru, svetlana@intourmed.ru</t>
  </si>
  <si>
    <t>Ежедневно с 09:00 до 18:00. касса: пн-пт 8:00-17:00; по предварительной записи: сб-вс</t>
  </si>
  <si>
    <t>с. Новотроицкое</t>
  </si>
  <si>
    <t>Республика Тыва</t>
  </si>
  <si>
    <t>Кызыл городской округ</t>
  </si>
  <si>
    <t>Кызыл</t>
  </si>
  <si>
    <t>ТЭПК</t>
  </si>
  <si>
    <t>Чульдума, 40а</t>
  </si>
  <si>
    <t>7 (39422) 2‒05‒85</t>
  </si>
  <si>
    <t>tepk@tepk-invest.ru</t>
  </si>
  <si>
    <t>http://tepk-invest.ru</t>
  </si>
  <si>
    <t>Республика Хакасия</t>
  </si>
  <si>
    <t>Абакан городской округ</t>
  </si>
  <si>
    <t>Абакан</t>
  </si>
  <si>
    <t>Абаканское троллейбусное управление</t>
  </si>
  <si>
    <t>Советская, 150</t>
  </si>
  <si>
    <t>7 (3902) 28‒52‒56, 7 (3902) 28‒54‒76, 7 (3902) 28‒54‒94, 7‒913‒445‒97‒74</t>
  </si>
  <si>
    <t>abakan_tu@mail.ru, abakan_tu@r-19.ru</t>
  </si>
  <si>
    <t>http://bus19.ru, http://xn----8sbaabcy6aoca7ab1aviy.xn--p1ai</t>
  </si>
  <si>
    <t>https://vk.com/trolleybusabakan</t>
  </si>
  <si>
    <t>Ростовская область</t>
  </si>
  <si>
    <t>Азов городской округ</t>
  </si>
  <si>
    <t>Азов</t>
  </si>
  <si>
    <t>БеларусЮгСервис, торгово-сервисная компания</t>
  </si>
  <si>
    <t>Дружбы, 13а</t>
  </si>
  <si>
    <t>7 (86342) 5‒00‒41, 7 (86342) 5‒01‒20</t>
  </si>
  <si>
    <t>belarusugservis@mail.ru</t>
  </si>
  <si>
    <t>Запчасти к сельхозтехнике, Ремонт спецтехники, Сельхозтехника / Вспомогательные устройства, Шины / Диски</t>
  </si>
  <si>
    <t>https://youtube.com/channel/UCbq7QyQPJjlLt1MazbJ4mCQ</t>
  </si>
  <si>
    <t>Рязанская область</t>
  </si>
  <si>
    <t>Бонус, служба заказа пассажирского и грузового транспорта</t>
  </si>
  <si>
    <t>Рыбновский район</t>
  </si>
  <si>
    <t>Рыбное</t>
  </si>
  <si>
    <t>Малое шоссе, 3</t>
  </si>
  <si>
    <t>7‒906‒544‒24‒41, 7‒915‒599‒77‒35, 7‒952‒127‒33‒33</t>
  </si>
  <si>
    <t>r-express62@yandex.ru</t>
  </si>
  <si>
    <t>https://facebook.com/100005700640663</t>
  </si>
  <si>
    <t>https://vk.com/club52546979</t>
  </si>
  <si>
    <t>https://ok.ru/group/52925469032564</t>
  </si>
  <si>
    <t>Самарская область</t>
  </si>
  <si>
    <t>Волжский район</t>
  </si>
  <si>
    <t>АВТОЛАЙН, транспортная компания</t>
  </si>
  <si>
    <t>Николаевский проспект, 2</t>
  </si>
  <si>
    <t>7 (846) 255‒00‒75</t>
  </si>
  <si>
    <t>7‒927‒713‒65‒45</t>
  </si>
  <si>
    <t>2550075@mail.ru, 89677610675@mail.ru</t>
  </si>
  <si>
    <t>http://alsamara.ru, http://haldexfix.ru</t>
  </si>
  <si>
    <t>Городские автогрузоперевозки, Междугородные автогрузоперевозки, Ремонт АКПП, Экспедирование грузов</t>
  </si>
  <si>
    <t>Саратовская область</t>
  </si>
  <si>
    <t>Балаковский район</t>
  </si>
  <si>
    <t>Балаково</t>
  </si>
  <si>
    <t>LowCostTravel, турагентство</t>
  </si>
  <si>
    <t>Трнавская, 24</t>
  </si>
  <si>
    <t>7 (8453) 22‒05‒00</t>
  </si>
  <si>
    <t>barmina@lowcosttravel.ru, gevorg@lowcosttravel.ru, trip@lowcosttravel.ru</t>
  </si>
  <si>
    <t>https://facebook.com/lowcosttravel</t>
  </si>
  <si>
    <t>https://instagram.com/lowcosttravel_official</t>
  </si>
  <si>
    <t>https://vk.com/low_cost_travel</t>
  </si>
  <si>
    <t>https://ok.ru/group52469573812403</t>
  </si>
  <si>
    <t>Карьер Известковый, компания</t>
  </si>
  <si>
    <t>Сахалинская область</t>
  </si>
  <si>
    <t>Анивский городской округ</t>
  </si>
  <si>
    <t>Октябрьская, 1Б/1</t>
  </si>
  <si>
    <t>7 (4242) 602‒112, 7 (4242) 602‒212, 7 (4242) 77‒62‒56, 7 (4242) 77‒62‒58</t>
  </si>
  <si>
    <t>izvestkovy@mail.ru</t>
  </si>
  <si>
    <t>http://k-izvest.ru</t>
  </si>
  <si>
    <t>Свердловская область</t>
  </si>
  <si>
    <t>Алапаевск городской округ</t>
  </si>
  <si>
    <t>Алапаевск</t>
  </si>
  <si>
    <t>Транслес, производственная компания</t>
  </si>
  <si>
    <t>7 (343) 344‒81‒17</t>
  </si>
  <si>
    <t>7‒967‒639‒11‒17</t>
  </si>
  <si>
    <t>support@tiu.ru, transles96@mail.ru</t>
  </si>
  <si>
    <t>http://mcpob.tb.ru/transles96, http://transles96.blizko.ru/, http://transles96.tiu.ru</t>
  </si>
  <si>
    <t>Железнодорожное оборудование / техника, Материалы для железнодорожных путей, Пиломатериалы / Лесоматериалы, Ремонт железнодорожного оборудования / техники, Строительство / ремонт железных дорог</t>
  </si>
  <si>
    <t>Смоленская область</t>
  </si>
  <si>
    <t>Смоленск городской округ</t>
  </si>
  <si>
    <t>Смоленск</t>
  </si>
  <si>
    <t>Агентство оценки Ковалевой и Ко</t>
  </si>
  <si>
    <t>7 (4812) 32‒51‒36, 7 (4812) 32‒51‒37, 7 (4812) 32‒51‒38</t>
  </si>
  <si>
    <t>325136@mail.ru</t>
  </si>
  <si>
    <t>http://www.cenim.ru</t>
  </si>
  <si>
    <t>Ставропольский край</t>
  </si>
  <si>
    <t>Георгиевский городской округ</t>
  </si>
  <si>
    <t>Георгиевск</t>
  </si>
  <si>
    <t>Давс Тур, туристическая компания</t>
  </si>
  <si>
    <t>улица Пушкина, 52</t>
  </si>
  <si>
    <t>7 (87951) 2‒26‒42, 7 (87951) 2‒93‒68, 7‒928‒262‒12‒66, 7‒928‒634‒37‒81, 7‒928‒955‒54‒54</t>
  </si>
  <si>
    <t>davstour-info@ya.ru</t>
  </si>
  <si>
    <t>http://davstour.com</t>
  </si>
  <si>
    <t>+79282621266, +79286343781, +79289555454</t>
  </si>
  <si>
    <t>https://instagram.com/davstour</t>
  </si>
  <si>
    <t>https://vk.com/davs.tour</t>
  </si>
  <si>
    <t>https://ok.ru/profile/545682500311</t>
  </si>
  <si>
    <t>РАД+</t>
  </si>
  <si>
    <t>Тамбовская область</t>
  </si>
  <si>
    <t>Знаменский район</t>
  </si>
  <si>
    <t>с. Никольское</t>
  </si>
  <si>
    <t>7 (4752) 22‒45‒92</t>
  </si>
  <si>
    <t>logistika-rad@yandex.ru, rad.znam@yandex.ru</t>
  </si>
  <si>
    <t>http://radplus.net</t>
  </si>
  <si>
    <t>Тверская область</t>
  </si>
  <si>
    <t>Вышний Волочек городской округ</t>
  </si>
  <si>
    <t>Вышний Волочек</t>
  </si>
  <si>
    <t>РенессансСтройМонтаж, ООО, торгово-производственная компания</t>
  </si>
  <si>
    <t>Муслима Магомаева, 65</t>
  </si>
  <si>
    <t>7 (48233) 5‒10‒50, 7 (48233) 6‒15‒75</t>
  </si>
  <si>
    <t>renessansww@mail.ru</t>
  </si>
  <si>
    <t>http://renstroym.ru</t>
  </si>
  <si>
    <t>Томская область</t>
  </si>
  <si>
    <t>ЗАТО Северск городской округ</t>
  </si>
  <si>
    <t>Северск</t>
  </si>
  <si>
    <t>Автовышкин, служба заказа автовышек</t>
  </si>
  <si>
    <t>Лесная улица, 3Б ст5</t>
  </si>
  <si>
    <t>7 (3822) 33‒44‒62</t>
  </si>
  <si>
    <t>7‒913‒853‒44‒62</t>
  </si>
  <si>
    <t>334462@mail.ru, romanov-tomsk@mail.ru</t>
  </si>
  <si>
    <t>http://xn--80aeayjtd5a0d3a.xn--p1ai</t>
  </si>
  <si>
    <t>https://instagram.com/avtovyshkin</t>
  </si>
  <si>
    <t>Тульская область</t>
  </si>
  <si>
    <t>Веневский район</t>
  </si>
  <si>
    <t>Венев</t>
  </si>
  <si>
    <t>Южный микрорайон, 13Б</t>
  </si>
  <si>
    <t>7 (48745) 2‒32‒30</t>
  </si>
  <si>
    <t>7‒958‒869‒16‒55</t>
  </si>
  <si>
    <t>yuzhnaya.avtostantsya@yandex.ru</t>
  </si>
  <si>
    <t>http://biletvenev.ru</t>
  </si>
  <si>
    <t>Ежедневно с 04:00 до 18:45</t>
  </si>
  <si>
    <t>Тюменская область</t>
  </si>
  <si>
    <t>Голышмановский район</t>
  </si>
  <si>
    <t>рп. Голышманово</t>
  </si>
  <si>
    <t>7 (3452) 700‒140, 7‒952‒680‒01‒40, 7‒961‒779‒80‒08</t>
  </si>
  <si>
    <t>700140@list.ru</t>
  </si>
  <si>
    <t>http://www.700140.ru</t>
  </si>
  <si>
    <t>viber://contact/?number=79617798008</t>
  </si>
  <si>
    <t>Удмуртская Республика</t>
  </si>
  <si>
    <t>Воткинск городской округ</t>
  </si>
  <si>
    <t>Воткинск</t>
  </si>
  <si>
    <t>СветофорАвто, магазин автозапчастей</t>
  </si>
  <si>
    <t>улица Луначарского, 22</t>
  </si>
  <si>
    <t>7 (34145) 4‒02‒00</t>
  </si>
  <si>
    <t>7‒922‒513‒10‒55</t>
  </si>
  <si>
    <t>svetoforavto18@gmail.com</t>
  </si>
  <si>
    <t>https://vk.com/sa18vtk</t>
  </si>
  <si>
    <t>Ульяновская область</t>
  </si>
  <si>
    <t>Димитровград городской округ</t>
  </si>
  <si>
    <t>Димитровград</t>
  </si>
  <si>
    <t>Мика Мотор</t>
  </si>
  <si>
    <t>проспект Автостроителей, 87</t>
  </si>
  <si>
    <t>7 (84235) 5‒75‒86, 7 (84235) 5‒93‒63</t>
  </si>
  <si>
    <t>autosalon@lada-mikamotor.ru</t>
  </si>
  <si>
    <t>http://mika-motor.lada.ru</t>
  </si>
  <si>
    <t>https://instagram.com/mika.motor</t>
  </si>
  <si>
    <t>https://ok.ru/mika.motor</t>
  </si>
  <si>
    <t>Хабаровский край</t>
  </si>
  <si>
    <t>Амурский район</t>
  </si>
  <si>
    <t>Амурск</t>
  </si>
  <si>
    <t>Пассажирское автотранспортное предприятие, г. Амурск</t>
  </si>
  <si>
    <t>Пионерская, 15а</t>
  </si>
  <si>
    <t>7 (42142) 2‒03‒49, 7 (42142) 2‒04‒00, 7 (42142) 2‒64‒33</t>
  </si>
  <si>
    <t>all.patp@yandex.ru, feedback@patp-amursk.ru, it@patp-amursk.ru, office@patp-amursk.ru</t>
  </si>
  <si>
    <t>http://patp-amursk.ru</t>
  </si>
  <si>
    <t>Ханты-Мансийский автономный округ</t>
  </si>
  <si>
    <t>Когалым городской округ</t>
  </si>
  <si>
    <t>Когалым</t>
  </si>
  <si>
    <t>СУМР, Филиал Аргос, ООО</t>
  </si>
  <si>
    <t>Центральная, 15 к1</t>
  </si>
  <si>
    <t>secretary@argos-group.ru</t>
  </si>
  <si>
    <t>http://argos-rf.ru</t>
  </si>
  <si>
    <t>Челябинская область</t>
  </si>
  <si>
    <t>Т-Моторс, автоцентр</t>
  </si>
  <si>
    <t>Верхнеуральский район</t>
  </si>
  <si>
    <t>пос. Смеловский</t>
  </si>
  <si>
    <t>Придорожная, 5а</t>
  </si>
  <si>
    <t>7 (3519) 54‒01‒47</t>
  </si>
  <si>
    <t>info@vw-magnitogorsk.ru, liya.aglemzyanova@vw-magnitogorsk.ru, tatyana_skovorodko@vw-magnitogorsk.ru, timofey.prislegin@vw-magnitogorsk.ru, warranty192@vw-magnitogorsk.ru</t>
  </si>
  <si>
    <t>http://vw-magnitogorsk.ru</t>
  </si>
  <si>
    <t>Автозапчасти для иномарок, Авторемонт и техобслуживание (СТО), Компьютерная диагностика автомобилей, Кузовной ремонт, Оформление купли-продажи автомобилей, Продажа легковых автомобилей, Ремонт / обслуживание климатических систем автомобиля, Ремонт автоэлектрики, Ремонт АКПП, Ремонт бензиновых двигателей, Ремонт дизельных двигателей, Ремонт МКПП, Ремонт ходовой части автомобиля</t>
  </si>
  <si>
    <t>https://instagram.com/volkswagen_mgn</t>
  </si>
  <si>
    <t>https://vk.com/volkswagen_mgn</t>
  </si>
  <si>
    <t>Чеченская Республика</t>
  </si>
  <si>
    <t>Аргун городской округ</t>
  </si>
  <si>
    <t>Аргун</t>
  </si>
  <si>
    <t>трасса Р-217, 117</t>
  </si>
  <si>
    <t>7 (8712) 29‒12‒12</t>
  </si>
  <si>
    <t>a.muzaev@lada-terek.ru, aslanbek-bank@mail.ru, h.borhanov@lada-terek.ru, info@lada-terek.ru, zakriev@lada-terek.ru</t>
  </si>
  <si>
    <t>http://terek-auto.lada.ru</t>
  </si>
  <si>
    <t>Чувашская Республика — Чувашия</t>
  </si>
  <si>
    <t>Новочебоксарск городской округ</t>
  </si>
  <si>
    <t>Новочебоксарск</t>
  </si>
  <si>
    <t>Чебоксары-Лада, автосалон</t>
  </si>
  <si>
    <t>Восточная, 6 к1</t>
  </si>
  <si>
    <t>7 (8352) 76‒30‒10</t>
  </si>
  <si>
    <t>lada21-marketing@yandex.ru, regsto@lada-cheboksary.ru, reseption@lada-cheboksary.ru</t>
  </si>
  <si>
    <t>http://cheboksary-lada.lada.ru/?utm_source=2gis&amp;utm_campaign=action</t>
  </si>
  <si>
    <t>Автоаксессуары, Автозапчасти для отечественных автомобилей, Автомасла / Мотомасла / Химия, Автомобильные аккумуляторы, Автомойки, Авторемонт и техобслуживание (СТО), Антикоррозийная обработка автомобилей, Компьютерная диагностика автомобилей, Кузовной ремонт, Продажа легковых автомобилей, Развал / Схождение, Ремонт / обслуживание климатических систем автомобиля, Ремонт бензиновых двигателей, Ремонт ходовой части автомобиля, Тонирование автостёкол, Тюнинг, Шиномонтаж</t>
  </si>
  <si>
    <t>https://facebook.com/lada21ru</t>
  </si>
  <si>
    <t>https://instagram.com/cheboksary_lada</t>
  </si>
  <si>
    <t>https://vk.com/cheblada</t>
  </si>
  <si>
    <t>https://ok.ru/pervydiler</t>
  </si>
  <si>
    <t>https://youtube.com/channel/UCz8C-dpJlxNJBQa-UXp8f_w</t>
  </si>
  <si>
    <t>ЧукоткаОнлайн, группа компаний</t>
  </si>
  <si>
    <t>Чукотский автономный округ</t>
  </si>
  <si>
    <t>Анадырь городской округ</t>
  </si>
  <si>
    <t>Анадырь</t>
  </si>
  <si>
    <t>Рультытегина, 17</t>
  </si>
  <si>
    <t>7 (42722) 6‒55‒44</t>
  </si>
  <si>
    <t>7‒914‒081‒84‒88, 7‒924‒666‒55‒44</t>
  </si>
  <si>
    <t>info@textrudexpert.ru, webmaster@chukotkashop.ru</t>
  </si>
  <si>
    <t>http://chukotkashop.ru, http://textrudexpert.ru</t>
  </si>
  <si>
    <t>Автотранспорт, Архитектура / Проектирование / Дизайн, Аудио / Видео / Бытовая техника, Бизнес-услуги, Бытовые услуги, Дополнительное образование / Развивающие курсы, Издательское дело / Полиграфия, Интернет, Климатическое оборудование, Компьютеры, Наружная реклама, Недвижимость, Оргтехника / Офисная техника, Охрана / Безопасность, Предметы интерьера / экстерьера, Продажа билетов, Промышленное оборудование, Промышленный аудит / оценка, Профессиональное образование, Рекламные услуги, Сантехническое оборудование, Средства автоматизации и информационные те</t>
  </si>
  <si>
    <t>Авиабилеты, Автоматизация торговли, Автоэкспертиза, Антенное оборудование, Бухгалтерские услуги, Геодезические работы, Дизайн рекламы, Домофоны, Жалюзи, Железнодорожные билеты, Изготовление ключей, Изготовление рекламных конструкций, Инжиниринговые услуги, Информационная безопасность, Кадастровые работы / Техническая инвентаризация, учет, Контрольно-кассовая техника / Расходные материалы, Копировальные услуги, Модернизация компьютеров, Монтаж / обслуживание антенного оборудования, Монтаж климатических систем, Монтаж компьютерных сетей, Монтаж ох</t>
  </si>
  <si>
    <t>Пн: c 09:00-19:00, Вт: c 09:00-19:00, Ср: c 09:00-19:00, Чт: c 09:00-19:00, Пт: c 09:00-18:00, Сб: c 11:00-16:00, Вс: c 11:00-16:00</t>
  </si>
  <si>
    <t>79140818488, 79246665544</t>
  </si>
  <si>
    <t>https://t.me/ChukotkaOnline</t>
  </si>
  <si>
    <t>https://instagram.com/chukotka_online</t>
  </si>
  <si>
    <t>Ямало-Ненецкий автономный округ</t>
  </si>
  <si>
    <t>Муравленко городской округ</t>
  </si>
  <si>
    <t>Муравленко</t>
  </si>
  <si>
    <t>СВ, торговый дом</t>
  </si>
  <si>
    <t>Ямальская, 28</t>
  </si>
  <si>
    <t>7 (34938) 2‒29‒80</t>
  </si>
  <si>
    <t>sapon-wp@mail.ru, sv.ru@inbox.ru</t>
  </si>
  <si>
    <t>http://torgdomsv.ru</t>
  </si>
  <si>
    <t>Автотовары, Грузоперевозки / Транспортные услуги, Отделочные материалы, Спортивные товары, Строительные материалы / конструкции</t>
  </si>
  <si>
    <t>Автозапчасти для иномарок, Автозапчасти для отечественных автомобилей, Автомобильные аккумуляторы, Аренда спецтехники, Велосипеды, Гипсокартон / Комплектующие, ДСП / ДВП / Фанера, Лакокрасочные материалы, Напольные покрытия / Комплектующие, Обои, Отделочные материалы, Строительные материалы, Товары для охоты, Товары для рыбалки</t>
  </si>
  <si>
    <t>Ярославская область</t>
  </si>
  <si>
    <t>Ростовский район</t>
  </si>
  <si>
    <t>Ростов</t>
  </si>
  <si>
    <t>Уголок рыбака, магазин</t>
  </si>
  <si>
    <t>1-й микрорайон, 1Б</t>
  </si>
  <si>
    <t>7‒910‒975‒60‒37</t>
  </si>
  <si>
    <t>urybaka@bk.ru</t>
  </si>
  <si>
    <t>http://ugolokrybaka.ru/</t>
  </si>
  <si>
    <t>Прокат водно-спортивной техники, Снаряжение для туризма и отдыха, Спецобувь, Товары для рыбалки</t>
  </si>
  <si>
    <t>https://vk.com/club17644038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</si>
</sst>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abSelected="1" topLeftCell="B1" workbookViewId="0">
      <selection activeCell="B2" sqref="B2"/>
    </sheetView>
  </sheetViews>
  <sheetFormatPr defaultRowHeight="15" x14ac:dyDescent="0.25"/>
  <cols>
    <col min="2" max="2" width="78.5703125" bestFit="1" customWidth="1"/>
    <col min="3" max="3" width="38.28515625" bestFit="1" customWidth="1"/>
    <col min="4" max="4" width="36.42578125" bestFit="1" customWidth="1"/>
    <col min="5" max="5" width="22.85546875" bestFit="1" customWidth="1"/>
    <col min="6" max="6" width="25.5703125" bestFit="1" customWidth="1"/>
    <col min="7" max="7" width="32.140625" bestFit="1" customWidth="1"/>
    <col min="8" max="8" width="7.85546875" bestFit="1" customWidth="1"/>
    <col min="9" max="9" width="85.42578125" bestFit="1" customWidth="1"/>
    <col min="10" max="10" width="68.28515625" bestFit="1" customWidth="1"/>
    <col min="11" max="11" width="172.28515625" bestFit="1" customWidth="1"/>
    <col min="12" max="12" width="76.5703125" bestFit="1" customWidth="1"/>
    <col min="13" max="14" width="255.7109375" bestFit="1" customWidth="1"/>
    <col min="15" max="15" width="152.42578125" bestFit="1" customWidth="1"/>
    <col min="16" max="16" width="89.5703125" bestFit="1" customWidth="1"/>
    <col min="17" max="17" width="40" bestFit="1" customWidth="1"/>
    <col min="18" max="18" width="48.42578125" bestFit="1" customWidth="1"/>
    <col min="19" max="19" width="30" bestFit="1" customWidth="1"/>
    <col min="20" max="20" width="51.28515625" bestFit="1" customWidth="1"/>
    <col min="21" max="21" width="41.85546875" bestFit="1" customWidth="1"/>
    <col min="22" max="22" width="36.85546875" bestFit="1" customWidth="1"/>
    <col min="23" max="23" width="34.140625" bestFit="1" customWidth="1"/>
    <col min="24" max="24" width="56.7109375" bestFit="1" customWidth="1"/>
  </cols>
  <sheetData>
    <row r="1" spans="1:3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t="str">
        <f>"70000001048079566"</f>
        <v>70000001048079566</v>
      </c>
      <c r="B2" t="s">
        <v>32</v>
      </c>
      <c r="C2" t="s">
        <v>33</v>
      </c>
      <c r="D2" t="s">
        <v>34</v>
      </c>
      <c r="E2" t="s">
        <v>35</v>
      </c>
      <c r="G2" t="s">
        <v>36</v>
      </c>
      <c r="J2" t="s">
        <v>37</v>
      </c>
      <c r="M2" t="s">
        <v>38</v>
      </c>
      <c r="N2" t="s">
        <v>39</v>
      </c>
      <c r="AE2">
        <v>52.490349000000002</v>
      </c>
      <c r="AF2">
        <v>82.782678000000004</v>
      </c>
    </row>
    <row r="3" spans="1:32" x14ac:dyDescent="0.25">
      <c r="A3" t="str">
        <f>"70000001034906281"</f>
        <v>70000001034906281</v>
      </c>
      <c r="B3" t="s">
        <v>177</v>
      </c>
      <c r="C3" t="s">
        <v>174</v>
      </c>
      <c r="D3" t="s">
        <v>175</v>
      </c>
      <c r="E3" t="s">
        <v>176</v>
      </c>
      <c r="G3" t="s">
        <v>178</v>
      </c>
      <c r="I3" t="s">
        <v>179</v>
      </c>
      <c r="K3" t="s">
        <v>180</v>
      </c>
      <c r="L3" t="s">
        <v>181</v>
      </c>
      <c r="M3" t="s">
        <v>88</v>
      </c>
      <c r="N3" t="s">
        <v>105</v>
      </c>
      <c r="O3" t="s">
        <v>52</v>
      </c>
      <c r="P3" t="s">
        <v>43</v>
      </c>
      <c r="AE3">
        <v>50.908912000000001</v>
      </c>
      <c r="AF3">
        <v>128.55204499999999</v>
      </c>
    </row>
    <row r="4" spans="1:32" x14ac:dyDescent="0.25">
      <c r="A4" t="str">
        <f>"6896665210388623"</f>
        <v>6896665210388623</v>
      </c>
      <c r="B4" t="s">
        <v>188</v>
      </c>
      <c r="C4" t="s">
        <v>189</v>
      </c>
      <c r="D4" t="s">
        <v>190</v>
      </c>
      <c r="E4" t="s">
        <v>191</v>
      </c>
      <c r="G4" t="s">
        <v>192</v>
      </c>
      <c r="H4">
        <v>163002</v>
      </c>
      <c r="I4" t="s">
        <v>193</v>
      </c>
      <c r="K4" t="s">
        <v>194</v>
      </c>
      <c r="L4" t="s">
        <v>195</v>
      </c>
      <c r="M4" t="s">
        <v>44</v>
      </c>
      <c r="N4" t="s">
        <v>196</v>
      </c>
      <c r="O4" t="s">
        <v>82</v>
      </c>
      <c r="P4" t="s">
        <v>43</v>
      </c>
      <c r="T4" t="s">
        <v>197</v>
      </c>
      <c r="U4" t="s">
        <v>198</v>
      </c>
      <c r="V4" t="s">
        <v>199</v>
      </c>
      <c r="X4" t="s">
        <v>200</v>
      </c>
      <c r="AE4">
        <v>64.537364999999994</v>
      </c>
      <c r="AF4">
        <v>40.600327999999998</v>
      </c>
    </row>
    <row r="5" spans="1:32" x14ac:dyDescent="0.25">
      <c r="A5" t="str">
        <f>"1126428187820147"</f>
        <v>1126428187820147</v>
      </c>
      <c r="B5" t="s">
        <v>205</v>
      </c>
      <c r="C5" t="s">
        <v>206</v>
      </c>
      <c r="D5" t="s">
        <v>207</v>
      </c>
      <c r="E5" t="s">
        <v>208</v>
      </c>
      <c r="F5" t="s">
        <v>173</v>
      </c>
      <c r="G5" t="s">
        <v>209</v>
      </c>
      <c r="H5">
        <v>414000</v>
      </c>
      <c r="I5" t="s">
        <v>210</v>
      </c>
      <c r="K5" t="s">
        <v>211</v>
      </c>
      <c r="L5" t="s">
        <v>212</v>
      </c>
      <c r="M5" t="s">
        <v>107</v>
      </c>
      <c r="N5" t="s">
        <v>213</v>
      </c>
      <c r="O5" t="s">
        <v>81</v>
      </c>
      <c r="P5" t="s">
        <v>43</v>
      </c>
      <c r="AE5">
        <v>46.340431000000002</v>
      </c>
      <c r="AF5">
        <v>48.035735000000003</v>
      </c>
    </row>
    <row r="6" spans="1:32" x14ac:dyDescent="0.25">
      <c r="A6" t="str">
        <f>"6474452745322638"</f>
        <v>6474452745322638</v>
      </c>
      <c r="B6" t="s">
        <v>222</v>
      </c>
      <c r="C6" t="s">
        <v>221</v>
      </c>
      <c r="D6" t="s">
        <v>223</v>
      </c>
      <c r="E6" t="s">
        <v>224</v>
      </c>
      <c r="G6" t="s">
        <v>225</v>
      </c>
      <c r="H6">
        <v>308010</v>
      </c>
      <c r="I6" t="s">
        <v>226</v>
      </c>
      <c r="J6" t="s">
        <v>227</v>
      </c>
      <c r="K6" t="s">
        <v>228</v>
      </c>
      <c r="L6" t="s">
        <v>229</v>
      </c>
      <c r="M6" t="s">
        <v>141</v>
      </c>
      <c r="N6" t="s">
        <v>142</v>
      </c>
      <c r="O6" t="s">
        <v>128</v>
      </c>
      <c r="P6" t="s">
        <v>43</v>
      </c>
      <c r="Q6">
        <v>79192277987</v>
      </c>
      <c r="R6">
        <v>79192277987</v>
      </c>
      <c r="V6" t="s">
        <v>230</v>
      </c>
      <c r="AE6">
        <v>50.639513999999998</v>
      </c>
      <c r="AF6">
        <v>36.573580999999997</v>
      </c>
    </row>
    <row r="7" spans="1:32" x14ac:dyDescent="0.25">
      <c r="A7" t="str">
        <f>"8726252559007839"</f>
        <v>8726252559007839</v>
      </c>
      <c r="B7" t="s">
        <v>235</v>
      </c>
      <c r="C7" t="s">
        <v>236</v>
      </c>
      <c r="D7" t="s">
        <v>237</v>
      </c>
      <c r="E7" t="s">
        <v>238</v>
      </c>
      <c r="G7" t="s">
        <v>239</v>
      </c>
      <c r="H7">
        <v>241050</v>
      </c>
      <c r="I7" t="s">
        <v>240</v>
      </c>
      <c r="K7" t="s">
        <v>241</v>
      </c>
      <c r="L7" t="s">
        <v>242</v>
      </c>
      <c r="M7" t="s">
        <v>84</v>
      </c>
      <c r="N7" t="s">
        <v>243</v>
      </c>
      <c r="O7" t="s">
        <v>161</v>
      </c>
      <c r="P7" t="s">
        <v>49</v>
      </c>
      <c r="V7" t="s">
        <v>244</v>
      </c>
      <c r="AE7">
        <v>53.237442000000001</v>
      </c>
      <c r="AF7">
        <v>34.350802000000002</v>
      </c>
    </row>
    <row r="8" spans="1:32" x14ac:dyDescent="0.25">
      <c r="A8" t="str">
        <f>"8304040093941901"</f>
        <v>8304040093941901</v>
      </c>
      <c r="B8" t="s">
        <v>249</v>
      </c>
      <c r="C8" t="s">
        <v>246</v>
      </c>
      <c r="D8" t="s">
        <v>247</v>
      </c>
      <c r="E8" t="s">
        <v>248</v>
      </c>
      <c r="F8" t="s">
        <v>250</v>
      </c>
      <c r="G8" t="s">
        <v>251</v>
      </c>
      <c r="H8">
        <v>600032</v>
      </c>
      <c r="I8" t="s">
        <v>252</v>
      </c>
      <c r="K8" t="s">
        <v>253</v>
      </c>
      <c r="L8" t="s">
        <v>254</v>
      </c>
      <c r="M8" t="s">
        <v>109</v>
      </c>
      <c r="N8" t="s">
        <v>255</v>
      </c>
      <c r="O8" t="s">
        <v>256</v>
      </c>
      <c r="P8" t="s">
        <v>53</v>
      </c>
      <c r="T8" t="s">
        <v>257</v>
      </c>
      <c r="U8" t="s">
        <v>258</v>
      </c>
      <c r="V8" t="s">
        <v>259</v>
      </c>
      <c r="AE8">
        <v>56.174681</v>
      </c>
      <c r="AF8">
        <v>40.492939999999997</v>
      </c>
    </row>
    <row r="9" spans="1:32" x14ac:dyDescent="0.25">
      <c r="A9" t="str">
        <f>"4644865396725560"</f>
        <v>4644865396725560</v>
      </c>
      <c r="B9" t="s">
        <v>263</v>
      </c>
      <c r="C9" t="s">
        <v>262</v>
      </c>
      <c r="D9" t="s">
        <v>264</v>
      </c>
      <c r="E9" t="s">
        <v>265</v>
      </c>
      <c r="F9" t="s">
        <v>214</v>
      </c>
      <c r="G9" t="s">
        <v>266</v>
      </c>
      <c r="H9">
        <v>400057</v>
      </c>
      <c r="J9" t="s">
        <v>267</v>
      </c>
      <c r="K9" t="s">
        <v>268</v>
      </c>
      <c r="L9" t="s">
        <v>269</v>
      </c>
      <c r="M9" t="s">
        <v>38</v>
      </c>
      <c r="N9" t="s">
        <v>270</v>
      </c>
      <c r="O9" t="s">
        <v>74</v>
      </c>
      <c r="P9" t="s">
        <v>124</v>
      </c>
      <c r="Q9">
        <v>79023629188</v>
      </c>
      <c r="R9">
        <v>79023629188</v>
      </c>
      <c r="AE9">
        <v>48.575405000000003</v>
      </c>
      <c r="AF9">
        <v>44.441395999999997</v>
      </c>
    </row>
    <row r="10" spans="1:32" x14ac:dyDescent="0.25">
      <c r="A10" t="str">
        <f>"10978052372693708"</f>
        <v>10978052372693708</v>
      </c>
      <c r="B10" t="s">
        <v>277</v>
      </c>
      <c r="C10" t="s">
        <v>274</v>
      </c>
      <c r="D10" t="s">
        <v>275</v>
      </c>
      <c r="E10" t="s">
        <v>276</v>
      </c>
      <c r="G10" t="s">
        <v>278</v>
      </c>
      <c r="H10">
        <v>160002</v>
      </c>
      <c r="I10" t="s">
        <v>279</v>
      </c>
      <c r="K10" t="s">
        <v>280</v>
      </c>
      <c r="L10" t="s">
        <v>281</v>
      </c>
      <c r="M10" t="s">
        <v>144</v>
      </c>
      <c r="N10" t="s">
        <v>162</v>
      </c>
      <c r="O10" t="s">
        <v>201</v>
      </c>
      <c r="P10" t="s">
        <v>43</v>
      </c>
      <c r="U10" t="s">
        <v>282</v>
      </c>
      <c r="V10" t="s">
        <v>283</v>
      </c>
      <c r="AE10">
        <v>59.203972</v>
      </c>
      <c r="AF10">
        <v>39.832535999999998</v>
      </c>
    </row>
    <row r="11" spans="1:32" x14ac:dyDescent="0.25">
      <c r="A11" t="str">
        <f>"4363390419993255"</f>
        <v>4363390419993255</v>
      </c>
      <c r="B11" t="s">
        <v>286</v>
      </c>
      <c r="C11" t="s">
        <v>285</v>
      </c>
      <c r="D11" t="s">
        <v>287</v>
      </c>
      <c r="E11" t="s">
        <v>288</v>
      </c>
      <c r="F11" t="s">
        <v>66</v>
      </c>
      <c r="G11" t="s">
        <v>289</v>
      </c>
      <c r="H11">
        <v>394042</v>
      </c>
      <c r="I11" t="s">
        <v>290</v>
      </c>
      <c r="K11" t="s">
        <v>291</v>
      </c>
      <c r="M11" t="s">
        <v>106</v>
      </c>
      <c r="N11" t="s">
        <v>171</v>
      </c>
      <c r="O11" t="s">
        <v>292</v>
      </c>
      <c r="P11" t="s">
        <v>49</v>
      </c>
      <c r="AE11">
        <v>51.672435</v>
      </c>
      <c r="AF11">
        <v>39.254472</v>
      </c>
    </row>
    <row r="12" spans="1:32" x14ac:dyDescent="0.25">
      <c r="A12" t="str">
        <f>"70000001023044121"</f>
        <v>70000001023044121</v>
      </c>
      <c r="B12" t="s">
        <v>297</v>
      </c>
      <c r="C12" t="s">
        <v>294</v>
      </c>
      <c r="D12" t="s">
        <v>295</v>
      </c>
      <c r="E12" t="s">
        <v>296</v>
      </c>
      <c r="G12" t="s">
        <v>298</v>
      </c>
      <c r="J12" t="s">
        <v>299</v>
      </c>
      <c r="K12" t="s">
        <v>300</v>
      </c>
      <c r="L12" t="s">
        <v>301</v>
      </c>
      <c r="M12" t="s">
        <v>65</v>
      </c>
      <c r="N12" t="s">
        <v>185</v>
      </c>
      <c r="O12" t="s">
        <v>302</v>
      </c>
      <c r="P12" t="s">
        <v>46</v>
      </c>
      <c r="AE12">
        <v>48.784756000000002</v>
      </c>
      <c r="AF12">
        <v>132.93848600000001</v>
      </c>
    </row>
    <row r="13" spans="1:32" x14ac:dyDescent="0.25">
      <c r="A13" t="str">
        <f>"9007727535718858"</f>
        <v>9007727535718858</v>
      </c>
      <c r="B13" t="s">
        <v>306</v>
      </c>
      <c r="C13" t="s">
        <v>303</v>
      </c>
      <c r="D13" t="s">
        <v>304</v>
      </c>
      <c r="E13" t="s">
        <v>305</v>
      </c>
      <c r="F13" t="s">
        <v>72</v>
      </c>
      <c r="G13" t="s">
        <v>307</v>
      </c>
      <c r="H13">
        <v>672000</v>
      </c>
      <c r="I13" t="s">
        <v>308</v>
      </c>
      <c r="K13" t="s">
        <v>309</v>
      </c>
      <c r="L13" t="s">
        <v>310</v>
      </c>
      <c r="M13" t="s">
        <v>54</v>
      </c>
      <c r="N13" t="s">
        <v>183</v>
      </c>
      <c r="O13" t="s">
        <v>311</v>
      </c>
      <c r="P13" t="s">
        <v>43</v>
      </c>
      <c r="T13" t="s">
        <v>312</v>
      </c>
      <c r="U13" t="s">
        <v>313</v>
      </c>
      <c r="V13" t="s">
        <v>314</v>
      </c>
      <c r="AE13">
        <v>52.031754999999997</v>
      </c>
      <c r="AF13">
        <v>113.504536</v>
      </c>
    </row>
    <row r="14" spans="1:32" x14ac:dyDescent="0.25">
      <c r="A14" t="str">
        <f>"9148465024074388"</f>
        <v>9148465024074388</v>
      </c>
      <c r="B14" t="s">
        <v>272</v>
      </c>
      <c r="C14" t="s">
        <v>316</v>
      </c>
      <c r="D14" t="s">
        <v>317</v>
      </c>
      <c r="E14" t="s">
        <v>318</v>
      </c>
      <c r="F14" t="s">
        <v>76</v>
      </c>
      <c r="G14" t="s">
        <v>319</v>
      </c>
      <c r="H14">
        <v>153035</v>
      </c>
      <c r="I14" t="s">
        <v>320</v>
      </c>
      <c r="K14" t="s">
        <v>321</v>
      </c>
      <c r="L14" t="s">
        <v>322</v>
      </c>
      <c r="M14" t="s">
        <v>54</v>
      </c>
      <c r="N14" t="s">
        <v>273</v>
      </c>
      <c r="O14" t="s">
        <v>323</v>
      </c>
      <c r="P14" t="s">
        <v>152</v>
      </c>
      <c r="Q14" t="s">
        <v>324</v>
      </c>
      <c r="R14" t="s">
        <v>325</v>
      </c>
      <c r="S14" t="s">
        <v>326</v>
      </c>
      <c r="T14" t="s">
        <v>327</v>
      </c>
      <c r="U14" t="s">
        <v>328</v>
      </c>
      <c r="V14" t="s">
        <v>329</v>
      </c>
      <c r="W14" t="s">
        <v>330</v>
      </c>
      <c r="Y14" t="s">
        <v>331</v>
      </c>
      <c r="AE14">
        <v>56.975423999999997</v>
      </c>
      <c r="AF14">
        <v>40.975678000000002</v>
      </c>
    </row>
    <row r="15" spans="1:32" x14ac:dyDescent="0.25">
      <c r="A15" t="str">
        <f>"1548640652997576"</f>
        <v>1548640652997576</v>
      </c>
      <c r="B15" t="s">
        <v>337</v>
      </c>
      <c r="C15" t="s">
        <v>334</v>
      </c>
      <c r="D15" t="s">
        <v>335</v>
      </c>
      <c r="E15" t="s">
        <v>336</v>
      </c>
      <c r="G15" t="s">
        <v>338</v>
      </c>
      <c r="H15">
        <v>665831</v>
      </c>
      <c r="I15" t="s">
        <v>339</v>
      </c>
      <c r="J15" t="s">
        <v>340</v>
      </c>
      <c r="K15" t="s">
        <v>341</v>
      </c>
      <c r="L15" t="s">
        <v>342</v>
      </c>
      <c r="M15" t="s">
        <v>84</v>
      </c>
      <c r="N15" t="s">
        <v>182</v>
      </c>
      <c r="O15" t="s">
        <v>343</v>
      </c>
      <c r="P15" t="s">
        <v>43</v>
      </c>
      <c r="Q15">
        <v>79025673003</v>
      </c>
      <c r="U15" t="s">
        <v>344</v>
      </c>
      <c r="V15" t="s">
        <v>131</v>
      </c>
      <c r="AE15">
        <v>52.511432999999997</v>
      </c>
      <c r="AF15">
        <v>103.865021</v>
      </c>
    </row>
    <row r="16" spans="1:32" x14ac:dyDescent="0.25">
      <c r="A16" t="str">
        <f>"70000001023655796"</f>
        <v>70000001023655796</v>
      </c>
      <c r="B16" t="s">
        <v>350</v>
      </c>
      <c r="C16" t="s">
        <v>347</v>
      </c>
      <c r="D16" t="s">
        <v>348</v>
      </c>
      <c r="E16" t="s">
        <v>349</v>
      </c>
      <c r="G16" t="s">
        <v>351</v>
      </c>
      <c r="J16" t="s">
        <v>352</v>
      </c>
      <c r="K16" t="s">
        <v>353</v>
      </c>
      <c r="L16" t="s">
        <v>354</v>
      </c>
      <c r="M16" t="s">
        <v>156</v>
      </c>
      <c r="N16" t="s">
        <v>355</v>
      </c>
      <c r="O16" t="s">
        <v>68</v>
      </c>
      <c r="P16" t="s">
        <v>103</v>
      </c>
      <c r="Q16">
        <v>79604260543</v>
      </c>
      <c r="R16">
        <v>79604260543</v>
      </c>
      <c r="U16" t="s">
        <v>356</v>
      </c>
      <c r="AE16">
        <v>43.502557000000003</v>
      </c>
      <c r="AF16">
        <v>43.623469999999998</v>
      </c>
    </row>
    <row r="17" spans="1:32" x14ac:dyDescent="0.25">
      <c r="A17" t="str">
        <f>"70000001034884294"</f>
        <v>70000001034884294</v>
      </c>
      <c r="B17" t="s">
        <v>357</v>
      </c>
      <c r="C17" t="s">
        <v>358</v>
      </c>
      <c r="D17" t="s">
        <v>359</v>
      </c>
      <c r="E17" t="s">
        <v>360</v>
      </c>
      <c r="G17" t="s">
        <v>361</v>
      </c>
      <c r="I17" t="s">
        <v>362</v>
      </c>
      <c r="K17" t="s">
        <v>363</v>
      </c>
      <c r="L17" t="s">
        <v>364</v>
      </c>
      <c r="M17" t="s">
        <v>115</v>
      </c>
      <c r="N17" t="s">
        <v>231</v>
      </c>
      <c r="O17" t="s">
        <v>68</v>
      </c>
      <c r="P17" t="s">
        <v>53</v>
      </c>
      <c r="V17" t="s">
        <v>365</v>
      </c>
      <c r="AE17">
        <v>54.374941</v>
      </c>
      <c r="AF17">
        <v>20.660235</v>
      </c>
    </row>
    <row r="18" spans="1:32" x14ac:dyDescent="0.25">
      <c r="A18" t="str">
        <f>"70000001045774320"</f>
        <v>70000001045774320</v>
      </c>
      <c r="B18" t="s">
        <v>370</v>
      </c>
      <c r="C18" t="s">
        <v>367</v>
      </c>
      <c r="D18" t="s">
        <v>368</v>
      </c>
      <c r="E18" t="s">
        <v>369</v>
      </c>
      <c r="G18" t="s">
        <v>371</v>
      </c>
      <c r="J18" t="s">
        <v>372</v>
      </c>
      <c r="K18" t="s">
        <v>373</v>
      </c>
      <c r="M18" t="s">
        <v>125</v>
      </c>
      <c r="N18" t="s">
        <v>293</v>
      </c>
      <c r="O18" t="s">
        <v>165</v>
      </c>
      <c r="T18" t="s">
        <v>374</v>
      </c>
      <c r="U18" t="s">
        <v>375</v>
      </c>
      <c r="V18" t="s">
        <v>376</v>
      </c>
      <c r="AE18">
        <v>55.179543000000002</v>
      </c>
      <c r="AF18">
        <v>36.658028999999999</v>
      </c>
    </row>
    <row r="19" spans="1:32" x14ac:dyDescent="0.25">
      <c r="A19" t="str">
        <f>"13370589674733775"</f>
        <v>13370589674733775</v>
      </c>
      <c r="B19" t="s">
        <v>378</v>
      </c>
      <c r="C19" t="s">
        <v>379</v>
      </c>
      <c r="D19" t="s">
        <v>380</v>
      </c>
      <c r="E19" t="s">
        <v>381</v>
      </c>
      <c r="G19" t="s">
        <v>382</v>
      </c>
      <c r="H19">
        <v>684005</v>
      </c>
      <c r="I19" t="s">
        <v>383</v>
      </c>
      <c r="J19" t="s">
        <v>384</v>
      </c>
      <c r="K19" t="s">
        <v>385</v>
      </c>
      <c r="L19" t="s">
        <v>386</v>
      </c>
      <c r="M19" t="s">
        <v>38</v>
      </c>
      <c r="N19" t="s">
        <v>387</v>
      </c>
      <c r="O19" t="s">
        <v>75</v>
      </c>
      <c r="P19" t="s">
        <v>53</v>
      </c>
      <c r="Q19" t="s">
        <v>388</v>
      </c>
      <c r="AE19">
        <v>53.167057999999997</v>
      </c>
      <c r="AF19">
        <v>158.427178</v>
      </c>
    </row>
    <row r="20" spans="1:32" x14ac:dyDescent="0.25">
      <c r="A20" t="str">
        <f>"12103952279535723"</f>
        <v>12103952279535723</v>
      </c>
      <c r="B20" t="s">
        <v>393</v>
      </c>
      <c r="C20" t="s">
        <v>390</v>
      </c>
      <c r="D20" t="s">
        <v>391</v>
      </c>
      <c r="E20" t="s">
        <v>392</v>
      </c>
      <c r="G20" t="s">
        <v>394</v>
      </c>
      <c r="H20">
        <v>652600</v>
      </c>
      <c r="I20" t="s">
        <v>395</v>
      </c>
      <c r="K20" t="s">
        <v>396</v>
      </c>
      <c r="L20" t="s">
        <v>397</v>
      </c>
      <c r="M20" t="s">
        <v>398</v>
      </c>
      <c r="N20" t="s">
        <v>399</v>
      </c>
      <c r="O20" t="s">
        <v>52</v>
      </c>
      <c r="P20" t="s">
        <v>43</v>
      </c>
      <c r="Q20">
        <v>79235008018</v>
      </c>
      <c r="U20" t="s">
        <v>400</v>
      </c>
      <c r="V20" t="s">
        <v>401</v>
      </c>
      <c r="AE20">
        <v>54.451286000000003</v>
      </c>
      <c r="AF20">
        <v>86.315074999999993</v>
      </c>
    </row>
    <row r="21" spans="1:32" x14ac:dyDescent="0.25">
      <c r="A21" t="str">
        <f>"8163302605586519"</f>
        <v>8163302605586519</v>
      </c>
      <c r="B21" t="s">
        <v>404</v>
      </c>
      <c r="C21" t="s">
        <v>403</v>
      </c>
      <c r="D21" t="s">
        <v>405</v>
      </c>
      <c r="E21" t="s">
        <v>377</v>
      </c>
      <c r="F21" t="s">
        <v>69</v>
      </c>
      <c r="G21" t="s">
        <v>406</v>
      </c>
      <c r="H21">
        <v>610044</v>
      </c>
      <c r="I21" t="s">
        <v>407</v>
      </c>
      <c r="K21" t="s">
        <v>408</v>
      </c>
      <c r="L21" t="s">
        <v>409</v>
      </c>
      <c r="M21" t="s">
        <v>117</v>
      </c>
      <c r="N21" t="s">
        <v>145</v>
      </c>
      <c r="O21" t="s">
        <v>120</v>
      </c>
      <c r="P21" t="s">
        <v>53</v>
      </c>
      <c r="U21" t="s">
        <v>410</v>
      </c>
      <c r="AE21">
        <v>58.611803999999999</v>
      </c>
      <c r="AF21">
        <v>49.602258999999997</v>
      </c>
    </row>
    <row r="22" spans="1:32" x14ac:dyDescent="0.25">
      <c r="A22" t="str">
        <f>"4785602885058588"</f>
        <v>4785602885058588</v>
      </c>
      <c r="B22" t="s">
        <v>415</v>
      </c>
      <c r="C22" t="s">
        <v>412</v>
      </c>
      <c r="D22" t="s">
        <v>413</v>
      </c>
      <c r="E22" t="s">
        <v>414</v>
      </c>
      <c r="F22" t="s">
        <v>72</v>
      </c>
      <c r="G22" t="s">
        <v>416</v>
      </c>
      <c r="H22">
        <v>156016</v>
      </c>
      <c r="I22" t="s">
        <v>417</v>
      </c>
      <c r="J22" t="s">
        <v>418</v>
      </c>
      <c r="K22" t="s">
        <v>419</v>
      </c>
      <c r="L22" t="s">
        <v>420</v>
      </c>
      <c r="M22" t="s">
        <v>38</v>
      </c>
      <c r="N22" t="s">
        <v>153</v>
      </c>
      <c r="O22" t="s">
        <v>184</v>
      </c>
      <c r="P22" t="s">
        <v>53</v>
      </c>
      <c r="W22" t="s">
        <v>421</v>
      </c>
      <c r="AE22">
        <v>57.734327999999998</v>
      </c>
      <c r="AF22">
        <v>41.007247</v>
      </c>
    </row>
    <row r="23" spans="1:32" x14ac:dyDescent="0.25">
      <c r="A23" t="str">
        <f>"10415102419272148"</f>
        <v>10415102419272148</v>
      </c>
      <c r="B23" t="s">
        <v>425</v>
      </c>
      <c r="C23" t="s">
        <v>423</v>
      </c>
      <c r="D23" t="s">
        <v>424</v>
      </c>
      <c r="E23" t="s">
        <v>426</v>
      </c>
      <c r="G23" t="s">
        <v>427</v>
      </c>
      <c r="I23" t="s">
        <v>428</v>
      </c>
      <c r="J23" t="s">
        <v>429</v>
      </c>
      <c r="K23" t="s">
        <v>430</v>
      </c>
      <c r="L23" t="s">
        <v>431</v>
      </c>
      <c r="M23" t="s">
        <v>38</v>
      </c>
      <c r="N23" t="s">
        <v>123</v>
      </c>
      <c r="O23" t="s">
        <v>59</v>
      </c>
      <c r="P23" t="s">
        <v>53</v>
      </c>
      <c r="Q23">
        <v>79184818556</v>
      </c>
      <c r="R23">
        <v>79184818556</v>
      </c>
      <c r="U23" t="s">
        <v>432</v>
      </c>
      <c r="AE23">
        <v>44.982176000000003</v>
      </c>
      <c r="AF23">
        <v>37.352924999999999</v>
      </c>
    </row>
    <row r="24" spans="1:32" x14ac:dyDescent="0.25">
      <c r="A24" t="str">
        <f>"70000001022894482"</f>
        <v>70000001022894482</v>
      </c>
      <c r="B24" t="s">
        <v>139</v>
      </c>
      <c r="C24" t="s">
        <v>439</v>
      </c>
      <c r="D24" t="s">
        <v>440</v>
      </c>
      <c r="E24" t="s">
        <v>441</v>
      </c>
      <c r="G24" t="s">
        <v>442</v>
      </c>
      <c r="I24" t="s">
        <v>443</v>
      </c>
      <c r="J24" t="s">
        <v>444</v>
      </c>
      <c r="K24" t="s">
        <v>445</v>
      </c>
      <c r="L24" t="s">
        <v>446</v>
      </c>
      <c r="M24" t="s">
        <v>54</v>
      </c>
      <c r="N24" t="s">
        <v>202</v>
      </c>
      <c r="O24" t="s">
        <v>315</v>
      </c>
      <c r="P24" t="s">
        <v>83</v>
      </c>
      <c r="Q24" t="s">
        <v>447</v>
      </c>
      <c r="R24">
        <v>79233097775</v>
      </c>
      <c r="T24" t="s">
        <v>448</v>
      </c>
      <c r="U24" t="s">
        <v>449</v>
      </c>
      <c r="V24" t="s">
        <v>450</v>
      </c>
      <c r="W24" t="s">
        <v>132</v>
      </c>
      <c r="X24" t="s">
        <v>133</v>
      </c>
      <c r="Y24" t="s">
        <v>134</v>
      </c>
      <c r="AE24">
        <v>56.263767000000001</v>
      </c>
      <c r="AF24">
        <v>90.493598000000006</v>
      </c>
    </row>
    <row r="25" spans="1:32" x14ac:dyDescent="0.25">
      <c r="A25" t="str">
        <f>"1407903164530719"</f>
        <v>1407903164530719</v>
      </c>
      <c r="B25" t="s">
        <v>455</v>
      </c>
      <c r="C25" t="s">
        <v>452</v>
      </c>
      <c r="D25" t="s">
        <v>453</v>
      </c>
      <c r="E25" t="s">
        <v>454</v>
      </c>
      <c r="F25" t="s">
        <v>72</v>
      </c>
      <c r="G25" t="s">
        <v>456</v>
      </c>
      <c r="H25">
        <v>640018</v>
      </c>
      <c r="I25" t="s">
        <v>457</v>
      </c>
      <c r="K25" t="s">
        <v>458</v>
      </c>
      <c r="L25" t="s">
        <v>459</v>
      </c>
      <c r="M25" t="s">
        <v>92</v>
      </c>
      <c r="N25" t="s">
        <v>146</v>
      </c>
      <c r="O25" t="s">
        <v>143</v>
      </c>
      <c r="P25" t="s">
        <v>43</v>
      </c>
      <c r="T25" t="s">
        <v>460</v>
      </c>
      <c r="U25" t="s">
        <v>461</v>
      </c>
      <c r="V25" t="s">
        <v>462</v>
      </c>
      <c r="W25" t="s">
        <v>463</v>
      </c>
      <c r="AE25">
        <v>55.440016999999997</v>
      </c>
      <c r="AF25">
        <v>65.355153999999999</v>
      </c>
    </row>
    <row r="26" spans="1:32" x14ac:dyDescent="0.25">
      <c r="A26" t="str">
        <f>"10274364930916772"</f>
        <v>10274364930916772</v>
      </c>
      <c r="B26" t="s">
        <v>467</v>
      </c>
      <c r="C26" t="s">
        <v>464</v>
      </c>
      <c r="D26" t="s">
        <v>465</v>
      </c>
      <c r="E26" t="s">
        <v>466</v>
      </c>
      <c r="F26" t="s">
        <v>345</v>
      </c>
      <c r="G26" t="s">
        <v>468</v>
      </c>
      <c r="H26">
        <v>305035</v>
      </c>
      <c r="I26" t="s">
        <v>469</v>
      </c>
      <c r="K26" t="s">
        <v>470</v>
      </c>
      <c r="L26" t="s">
        <v>471</v>
      </c>
      <c r="M26" t="s">
        <v>54</v>
      </c>
      <c r="N26" t="s">
        <v>346</v>
      </c>
      <c r="O26" t="s">
        <v>40</v>
      </c>
      <c r="P26" t="s">
        <v>43</v>
      </c>
      <c r="AE26">
        <v>51.722729000000001</v>
      </c>
      <c r="AF26">
        <v>36.173490000000001</v>
      </c>
    </row>
    <row r="27" spans="1:32" x14ac:dyDescent="0.25">
      <c r="A27" t="str">
        <f>"5348552838498578"</f>
        <v>5348552838498578</v>
      </c>
      <c r="B27" t="s">
        <v>473</v>
      </c>
      <c r="C27" t="s">
        <v>472</v>
      </c>
      <c r="D27" t="s">
        <v>474</v>
      </c>
      <c r="E27" t="s">
        <v>475</v>
      </c>
      <c r="G27" t="s">
        <v>476</v>
      </c>
      <c r="H27">
        <v>188640</v>
      </c>
      <c r="I27" t="s">
        <v>477</v>
      </c>
      <c r="K27" t="s">
        <v>478</v>
      </c>
      <c r="L27" t="s">
        <v>479</v>
      </c>
      <c r="M27" t="s">
        <v>149</v>
      </c>
      <c r="N27" t="s">
        <v>480</v>
      </c>
      <c r="O27" t="s">
        <v>481</v>
      </c>
      <c r="P27" t="s">
        <v>43</v>
      </c>
      <c r="AE27">
        <v>59.944229</v>
      </c>
      <c r="AF27">
        <v>30.593456</v>
      </c>
    </row>
    <row r="28" spans="1:32" x14ac:dyDescent="0.25">
      <c r="A28" t="str">
        <f>"70000001029332656"</f>
        <v>70000001029332656</v>
      </c>
      <c r="B28" t="s">
        <v>482</v>
      </c>
      <c r="C28" t="s">
        <v>483</v>
      </c>
      <c r="D28" t="s">
        <v>474</v>
      </c>
      <c r="E28" t="s">
        <v>483</v>
      </c>
      <c r="G28" t="s">
        <v>484</v>
      </c>
      <c r="H28">
        <v>195298</v>
      </c>
      <c r="I28" t="s">
        <v>485</v>
      </c>
      <c r="J28" t="s">
        <v>486</v>
      </c>
      <c r="K28" t="s">
        <v>487</v>
      </c>
      <c r="L28" t="s">
        <v>488</v>
      </c>
      <c r="M28" t="s">
        <v>65</v>
      </c>
      <c r="N28" t="s">
        <v>97</v>
      </c>
      <c r="O28" t="s">
        <v>68</v>
      </c>
      <c r="P28" t="s">
        <v>77</v>
      </c>
      <c r="AE28">
        <v>59.944713999999998</v>
      </c>
      <c r="AF28">
        <v>30.515402000000002</v>
      </c>
    </row>
    <row r="29" spans="1:32" x14ac:dyDescent="0.25">
      <c r="A29" t="str">
        <f>"70000001030834910"</f>
        <v>70000001030834910</v>
      </c>
      <c r="B29" t="s">
        <v>494</v>
      </c>
      <c r="C29" t="s">
        <v>491</v>
      </c>
      <c r="D29" t="s">
        <v>492</v>
      </c>
      <c r="E29" t="s">
        <v>493</v>
      </c>
      <c r="G29" t="s">
        <v>495</v>
      </c>
      <c r="H29">
        <v>399071</v>
      </c>
      <c r="I29" t="s">
        <v>496</v>
      </c>
      <c r="K29" t="s">
        <v>497</v>
      </c>
      <c r="L29" t="s">
        <v>498</v>
      </c>
      <c r="M29" t="s">
        <v>109</v>
      </c>
      <c r="N29" t="s">
        <v>499</v>
      </c>
      <c r="O29" t="s">
        <v>122</v>
      </c>
      <c r="P29" t="s">
        <v>43</v>
      </c>
      <c r="U29" t="s">
        <v>500</v>
      </c>
      <c r="V29" t="s">
        <v>501</v>
      </c>
      <c r="AE29">
        <v>52.526884000000003</v>
      </c>
      <c r="AF29">
        <v>39.817729999999997</v>
      </c>
    </row>
    <row r="30" spans="1:32" x14ac:dyDescent="0.25">
      <c r="A30" t="str">
        <f>"70000001024116494"</f>
        <v>70000001024116494</v>
      </c>
      <c r="B30" t="s">
        <v>505</v>
      </c>
      <c r="C30" t="s">
        <v>502</v>
      </c>
      <c r="D30" t="s">
        <v>503</v>
      </c>
      <c r="E30" t="s">
        <v>504</v>
      </c>
      <c r="G30" t="s">
        <v>129</v>
      </c>
      <c r="I30" t="s">
        <v>506</v>
      </c>
      <c r="K30" t="s">
        <v>507</v>
      </c>
      <c r="L30" t="s">
        <v>508</v>
      </c>
      <c r="M30" t="s">
        <v>114</v>
      </c>
      <c r="N30" t="s">
        <v>167</v>
      </c>
      <c r="O30" t="s">
        <v>489</v>
      </c>
      <c r="P30" t="s">
        <v>43</v>
      </c>
      <c r="AE30">
        <v>59.567855999999999</v>
      </c>
      <c r="AF30">
        <v>150.80851200000001</v>
      </c>
    </row>
    <row r="31" spans="1:32" x14ac:dyDescent="0.25">
      <c r="A31" t="str">
        <f>"4504127908393530"</f>
        <v>4504127908393530</v>
      </c>
      <c r="B31" t="s">
        <v>509</v>
      </c>
      <c r="C31" t="s">
        <v>510</v>
      </c>
      <c r="D31" t="s">
        <v>511</v>
      </c>
      <c r="E31" t="s">
        <v>512</v>
      </c>
      <c r="G31" t="s">
        <v>204</v>
      </c>
      <c r="H31">
        <v>143903</v>
      </c>
      <c r="K31" t="s">
        <v>513</v>
      </c>
      <c r="L31" t="s">
        <v>514</v>
      </c>
      <c r="M31" t="s">
        <v>168</v>
      </c>
      <c r="N31" t="s">
        <v>515</v>
      </c>
      <c r="O31" t="s">
        <v>99</v>
      </c>
      <c r="P31" t="s">
        <v>53</v>
      </c>
      <c r="AE31">
        <v>55.803685000000002</v>
      </c>
      <c r="AF31">
        <v>37.978141000000001</v>
      </c>
    </row>
    <row r="32" spans="1:32" x14ac:dyDescent="0.25">
      <c r="A32" t="str">
        <f>"70000001036677020"</f>
        <v>70000001036677020</v>
      </c>
      <c r="B32" t="s">
        <v>516</v>
      </c>
      <c r="C32" t="s">
        <v>517</v>
      </c>
      <c r="D32" t="s">
        <v>511</v>
      </c>
      <c r="E32" t="s">
        <v>517</v>
      </c>
      <c r="G32" t="s">
        <v>518</v>
      </c>
      <c r="H32">
        <v>105173</v>
      </c>
      <c r="I32" t="s">
        <v>519</v>
      </c>
      <c r="K32" t="s">
        <v>520</v>
      </c>
      <c r="L32" t="s">
        <v>521</v>
      </c>
      <c r="M32" t="s">
        <v>78</v>
      </c>
      <c r="N32" t="s">
        <v>169</v>
      </c>
      <c r="O32" t="s">
        <v>522</v>
      </c>
      <c r="P32" t="s">
        <v>118</v>
      </c>
      <c r="V32" t="s">
        <v>523</v>
      </c>
      <c r="W32" t="s">
        <v>524</v>
      </c>
      <c r="AE32">
        <v>55.821941000000002</v>
      </c>
      <c r="AF32">
        <v>37.869109000000002</v>
      </c>
    </row>
    <row r="33" spans="1:32" x14ac:dyDescent="0.25">
      <c r="A33" t="str">
        <f>"70000001031379332"</f>
        <v>70000001031379332</v>
      </c>
      <c r="B33" t="s">
        <v>535</v>
      </c>
      <c r="C33" t="s">
        <v>532</v>
      </c>
      <c r="D33" t="s">
        <v>533</v>
      </c>
      <c r="E33" t="s">
        <v>534</v>
      </c>
      <c r="G33" t="s">
        <v>422</v>
      </c>
      <c r="I33" t="s">
        <v>536</v>
      </c>
      <c r="K33" t="s">
        <v>537</v>
      </c>
      <c r="L33" t="s">
        <v>538</v>
      </c>
      <c r="M33" t="s">
        <v>539</v>
      </c>
      <c r="N33" t="s">
        <v>540</v>
      </c>
      <c r="O33" t="s">
        <v>402</v>
      </c>
      <c r="P33" t="s">
        <v>43</v>
      </c>
      <c r="AE33">
        <v>67.566147000000001</v>
      </c>
      <c r="AF33">
        <v>33.413341000000003</v>
      </c>
    </row>
    <row r="34" spans="1:32" x14ac:dyDescent="0.25">
      <c r="A34" t="str">
        <f>"70000001023319041"</f>
        <v>70000001023319041</v>
      </c>
      <c r="B34" t="s">
        <v>544</v>
      </c>
      <c r="C34" t="s">
        <v>541</v>
      </c>
      <c r="D34" t="s">
        <v>542</v>
      </c>
      <c r="E34" t="s">
        <v>543</v>
      </c>
      <c r="G34" t="s">
        <v>545</v>
      </c>
      <c r="J34" t="s">
        <v>546</v>
      </c>
      <c r="K34" t="s">
        <v>547</v>
      </c>
      <c r="L34" t="s">
        <v>548</v>
      </c>
      <c r="M34" t="s">
        <v>84</v>
      </c>
      <c r="N34" t="s">
        <v>102</v>
      </c>
      <c r="O34" t="s">
        <v>130</v>
      </c>
      <c r="P34" t="s">
        <v>83</v>
      </c>
      <c r="Q34">
        <v>79816503333</v>
      </c>
      <c r="V34" t="s">
        <v>549</v>
      </c>
      <c r="AE34">
        <v>67.640506999999999</v>
      </c>
      <c r="AF34">
        <v>52.997444999999999</v>
      </c>
    </row>
    <row r="35" spans="1:32" x14ac:dyDescent="0.25">
      <c r="A35" t="str">
        <f>"70000001023587899"</f>
        <v>70000001023587899</v>
      </c>
      <c r="B35" t="s">
        <v>553</v>
      </c>
      <c r="C35" t="s">
        <v>550</v>
      </c>
      <c r="D35" t="s">
        <v>551</v>
      </c>
      <c r="E35" t="s">
        <v>552</v>
      </c>
      <c r="G35" t="s">
        <v>554</v>
      </c>
      <c r="I35" t="s">
        <v>555</v>
      </c>
      <c r="K35" t="s">
        <v>556</v>
      </c>
      <c r="L35" t="s">
        <v>557</v>
      </c>
      <c r="M35" t="s">
        <v>108</v>
      </c>
      <c r="N35" t="s">
        <v>158</v>
      </c>
      <c r="O35" t="s">
        <v>74</v>
      </c>
      <c r="P35" t="s">
        <v>83</v>
      </c>
      <c r="V35" t="s">
        <v>558</v>
      </c>
      <c r="AE35">
        <v>55.405251999999997</v>
      </c>
      <c r="AF35">
        <v>43.801732000000001</v>
      </c>
    </row>
    <row r="36" spans="1:32" x14ac:dyDescent="0.25">
      <c r="A36" t="str">
        <f>"10837314884337819"</f>
        <v>10837314884337819</v>
      </c>
      <c r="B36" t="s">
        <v>560</v>
      </c>
      <c r="C36" t="s">
        <v>559</v>
      </c>
      <c r="D36" t="s">
        <v>561</v>
      </c>
      <c r="E36" t="s">
        <v>562</v>
      </c>
      <c r="G36" t="s">
        <v>187</v>
      </c>
      <c r="H36">
        <v>173002</v>
      </c>
      <c r="I36" t="s">
        <v>563</v>
      </c>
      <c r="K36" t="s">
        <v>564</v>
      </c>
      <c r="L36" t="s">
        <v>565</v>
      </c>
      <c r="M36" t="s">
        <v>47</v>
      </c>
      <c r="N36" t="s">
        <v>48</v>
      </c>
      <c r="O36" t="s">
        <v>216</v>
      </c>
      <c r="P36" t="s">
        <v>46</v>
      </c>
      <c r="AE36">
        <v>58.525657000000002</v>
      </c>
      <c r="AF36">
        <v>31.251086000000001</v>
      </c>
    </row>
    <row r="37" spans="1:32" x14ac:dyDescent="0.25">
      <c r="A37" t="str">
        <f>"141265769360219"</f>
        <v>141265769360219</v>
      </c>
      <c r="B37" t="s">
        <v>569</v>
      </c>
      <c r="C37" t="s">
        <v>566</v>
      </c>
      <c r="D37" t="s">
        <v>567</v>
      </c>
      <c r="E37" t="s">
        <v>568</v>
      </c>
      <c r="G37" t="s">
        <v>570</v>
      </c>
      <c r="H37">
        <v>633010</v>
      </c>
      <c r="J37" t="s">
        <v>571</v>
      </c>
      <c r="K37" t="s">
        <v>572</v>
      </c>
      <c r="L37" t="s">
        <v>573</v>
      </c>
      <c r="M37" t="s">
        <v>110</v>
      </c>
      <c r="N37" t="s">
        <v>126</v>
      </c>
      <c r="O37" t="s">
        <v>45</v>
      </c>
      <c r="P37" t="s">
        <v>53</v>
      </c>
      <c r="AE37">
        <v>54.760120000000001</v>
      </c>
      <c r="AF37">
        <v>83.107705999999993</v>
      </c>
    </row>
    <row r="38" spans="1:32" x14ac:dyDescent="0.25">
      <c r="A38" t="str">
        <f>"282003257688595"</f>
        <v>282003257688595</v>
      </c>
      <c r="B38" t="s">
        <v>64</v>
      </c>
      <c r="C38" t="s">
        <v>574</v>
      </c>
      <c r="D38" t="s">
        <v>575</v>
      </c>
      <c r="E38" t="s">
        <v>576</v>
      </c>
      <c r="F38" t="s">
        <v>345</v>
      </c>
      <c r="G38" t="s">
        <v>577</v>
      </c>
      <c r="H38">
        <v>644046</v>
      </c>
      <c r="I38" t="s">
        <v>578</v>
      </c>
      <c r="J38" t="s">
        <v>579</v>
      </c>
      <c r="K38" t="s">
        <v>580</v>
      </c>
      <c r="L38" t="s">
        <v>85</v>
      </c>
      <c r="M38" t="s">
        <v>38</v>
      </c>
      <c r="N38" t="s">
        <v>86</v>
      </c>
      <c r="O38" t="s">
        <v>186</v>
      </c>
      <c r="P38" t="s">
        <v>83</v>
      </c>
      <c r="T38" t="s">
        <v>41</v>
      </c>
      <c r="U38" t="s">
        <v>581</v>
      </c>
      <c r="V38" t="s">
        <v>42</v>
      </c>
      <c r="Y38" t="s">
        <v>87</v>
      </c>
      <c r="AE38">
        <v>54.962994000000002</v>
      </c>
      <c r="AF38">
        <v>73.389121000000003</v>
      </c>
    </row>
    <row r="39" spans="1:32" x14ac:dyDescent="0.25">
      <c r="A39" t="str">
        <f>"6755927722033821"</f>
        <v>6755927722033821</v>
      </c>
      <c r="B39" t="s">
        <v>585</v>
      </c>
      <c r="C39" t="s">
        <v>582</v>
      </c>
      <c r="D39" t="s">
        <v>583</v>
      </c>
      <c r="E39" t="s">
        <v>584</v>
      </c>
      <c r="F39" t="s">
        <v>271</v>
      </c>
      <c r="G39" t="s">
        <v>586</v>
      </c>
      <c r="H39">
        <v>460056</v>
      </c>
      <c r="I39" t="s">
        <v>587</v>
      </c>
      <c r="K39" t="s">
        <v>588</v>
      </c>
      <c r="L39" t="s">
        <v>589</v>
      </c>
      <c r="M39" t="s">
        <v>44</v>
      </c>
      <c r="N39" t="s">
        <v>590</v>
      </c>
      <c r="O39" t="s">
        <v>82</v>
      </c>
      <c r="P39" t="s">
        <v>43</v>
      </c>
      <c r="Q39">
        <v>79619039314</v>
      </c>
      <c r="R39">
        <v>79619039314</v>
      </c>
      <c r="T39" t="s">
        <v>591</v>
      </c>
      <c r="U39" t="s">
        <v>592</v>
      </c>
      <c r="V39" t="s">
        <v>593</v>
      </c>
      <c r="W39" t="s">
        <v>594</v>
      </c>
      <c r="X39" t="s">
        <v>595</v>
      </c>
      <c r="AE39">
        <v>51.846808000000003</v>
      </c>
      <c r="AF39">
        <v>55.134404000000004</v>
      </c>
    </row>
    <row r="40" spans="1:32" x14ac:dyDescent="0.25">
      <c r="A40" t="str">
        <f>"70000001046080426"</f>
        <v>70000001046080426</v>
      </c>
      <c r="B40" t="s">
        <v>599</v>
      </c>
      <c r="C40" t="s">
        <v>596</v>
      </c>
      <c r="D40" t="s">
        <v>597</v>
      </c>
      <c r="E40" t="s">
        <v>598</v>
      </c>
      <c r="G40" t="s">
        <v>600</v>
      </c>
      <c r="K40" t="s">
        <v>601</v>
      </c>
      <c r="L40" t="s">
        <v>602</v>
      </c>
      <c r="M40" t="s">
        <v>119</v>
      </c>
      <c r="N40" t="s">
        <v>172</v>
      </c>
      <c r="O40" t="s">
        <v>490</v>
      </c>
      <c r="AE40">
        <v>53.296228999999997</v>
      </c>
      <c r="AF40">
        <v>36.564931000000001</v>
      </c>
    </row>
    <row r="41" spans="1:32" x14ac:dyDescent="0.25">
      <c r="A41" t="str">
        <f>"70000001044299169"</f>
        <v>70000001044299169</v>
      </c>
      <c r="B41" t="s">
        <v>606</v>
      </c>
      <c r="C41" t="s">
        <v>603</v>
      </c>
      <c r="D41" t="s">
        <v>604</v>
      </c>
      <c r="E41" t="s">
        <v>605</v>
      </c>
      <c r="G41" t="s">
        <v>607</v>
      </c>
      <c r="J41" t="s">
        <v>608</v>
      </c>
      <c r="K41" t="s">
        <v>609</v>
      </c>
      <c r="M41" t="s">
        <v>65</v>
      </c>
      <c r="N41" t="s">
        <v>610</v>
      </c>
      <c r="O41" t="s">
        <v>434</v>
      </c>
      <c r="P41" t="s">
        <v>43</v>
      </c>
      <c r="AE41">
        <v>53.392969000000001</v>
      </c>
      <c r="AF41">
        <v>45.051212999999997</v>
      </c>
    </row>
    <row r="42" spans="1:32" x14ac:dyDescent="0.25">
      <c r="A42" t="str">
        <f>"14355752093221017"</f>
        <v>14355752093221017</v>
      </c>
      <c r="B42" t="s">
        <v>612</v>
      </c>
      <c r="C42" t="s">
        <v>613</v>
      </c>
      <c r="D42" t="s">
        <v>614</v>
      </c>
      <c r="E42" t="s">
        <v>615</v>
      </c>
      <c r="G42" t="s">
        <v>411</v>
      </c>
      <c r="I42" t="s">
        <v>616</v>
      </c>
      <c r="K42" t="s">
        <v>617</v>
      </c>
      <c r="M42" t="s">
        <v>38</v>
      </c>
      <c r="N42" t="s">
        <v>160</v>
      </c>
      <c r="O42" t="s">
        <v>74</v>
      </c>
      <c r="P42" t="s">
        <v>43</v>
      </c>
      <c r="AE42">
        <v>59.450035999999997</v>
      </c>
      <c r="AF42">
        <v>56.803156000000001</v>
      </c>
    </row>
    <row r="43" spans="1:32" x14ac:dyDescent="0.25">
      <c r="A43" t="str">
        <f>"3518965489860846"</f>
        <v>3518965489860846</v>
      </c>
      <c r="B43" t="s">
        <v>619</v>
      </c>
      <c r="C43" t="s">
        <v>618</v>
      </c>
      <c r="D43" t="s">
        <v>620</v>
      </c>
      <c r="E43" t="s">
        <v>621</v>
      </c>
      <c r="G43" t="s">
        <v>622</v>
      </c>
      <c r="H43">
        <v>692770</v>
      </c>
      <c r="I43" t="s">
        <v>623</v>
      </c>
      <c r="J43" t="s">
        <v>624</v>
      </c>
      <c r="K43" t="s">
        <v>625</v>
      </c>
      <c r="L43" t="s">
        <v>626</v>
      </c>
      <c r="M43" t="s">
        <v>44</v>
      </c>
      <c r="N43" t="s">
        <v>627</v>
      </c>
      <c r="O43" t="s">
        <v>628</v>
      </c>
      <c r="P43" t="s">
        <v>43</v>
      </c>
      <c r="Q43">
        <v>79140704023</v>
      </c>
      <c r="AE43">
        <v>43.325881000000003</v>
      </c>
      <c r="AF43">
        <v>132.08299</v>
      </c>
    </row>
    <row r="44" spans="1:32" x14ac:dyDescent="0.25">
      <c r="A44" t="str">
        <f>"70000001017436355"</f>
        <v>70000001017436355</v>
      </c>
      <c r="B44" t="s">
        <v>630</v>
      </c>
      <c r="C44" t="s">
        <v>629</v>
      </c>
      <c r="D44" t="s">
        <v>631</v>
      </c>
      <c r="E44" t="s">
        <v>632</v>
      </c>
      <c r="G44" t="s">
        <v>633</v>
      </c>
      <c r="J44" t="s">
        <v>634</v>
      </c>
      <c r="K44" t="s">
        <v>635</v>
      </c>
      <c r="M44" t="s">
        <v>38</v>
      </c>
      <c r="N44" t="s">
        <v>94</v>
      </c>
      <c r="O44" t="s">
        <v>121</v>
      </c>
      <c r="P44" t="s">
        <v>63</v>
      </c>
      <c r="Q44">
        <v>79211194002</v>
      </c>
      <c r="V44" t="s">
        <v>636</v>
      </c>
      <c r="AE44">
        <v>57.820267999999999</v>
      </c>
      <c r="AF44">
        <v>27.657976999999999</v>
      </c>
    </row>
    <row r="45" spans="1:32" x14ac:dyDescent="0.25">
      <c r="A45" t="str">
        <f>"70000001023075758"</f>
        <v>70000001023075758</v>
      </c>
      <c r="B45" t="s">
        <v>640</v>
      </c>
      <c r="C45" t="s">
        <v>637</v>
      </c>
      <c r="D45" t="s">
        <v>638</v>
      </c>
      <c r="E45" t="s">
        <v>639</v>
      </c>
      <c r="G45" t="s">
        <v>641</v>
      </c>
      <c r="I45" t="s">
        <v>642</v>
      </c>
      <c r="K45" t="s">
        <v>643</v>
      </c>
      <c r="L45" t="s">
        <v>527</v>
      </c>
      <c r="M45" t="s">
        <v>110</v>
      </c>
      <c r="N45" t="s">
        <v>433</v>
      </c>
      <c r="O45" t="s">
        <v>52</v>
      </c>
      <c r="P45" t="s">
        <v>43</v>
      </c>
      <c r="AE45">
        <v>44.615803</v>
      </c>
      <c r="AF45">
        <v>40.069975999999997</v>
      </c>
    </row>
    <row r="46" spans="1:32" x14ac:dyDescent="0.25">
      <c r="A46" t="str">
        <f>"3800440466571725"</f>
        <v>3800440466571725</v>
      </c>
      <c r="B46" t="s">
        <v>170</v>
      </c>
      <c r="C46" t="s">
        <v>644</v>
      </c>
      <c r="D46" t="s">
        <v>645</v>
      </c>
      <c r="E46" t="s">
        <v>646</v>
      </c>
      <c r="G46" t="s">
        <v>647</v>
      </c>
      <c r="H46">
        <v>649006</v>
      </c>
      <c r="I46" t="s">
        <v>648</v>
      </c>
      <c r="J46" t="s">
        <v>649</v>
      </c>
      <c r="K46" t="s">
        <v>650</v>
      </c>
      <c r="L46" t="s">
        <v>651</v>
      </c>
      <c r="M46" t="s">
        <v>38</v>
      </c>
      <c r="N46" t="s">
        <v>260</v>
      </c>
      <c r="O46" t="s">
        <v>233</v>
      </c>
      <c r="P46" t="s">
        <v>63</v>
      </c>
      <c r="AE46">
        <v>51.956798999999997</v>
      </c>
      <c r="AF46">
        <v>85.933250999999998</v>
      </c>
    </row>
    <row r="47" spans="1:32" x14ac:dyDescent="0.25">
      <c r="A47" t="str">
        <f>"3659702978264480"</f>
        <v>3659702978264480</v>
      </c>
      <c r="B47" t="s">
        <v>655</v>
      </c>
      <c r="C47" t="s">
        <v>652</v>
      </c>
      <c r="D47" t="s">
        <v>653</v>
      </c>
      <c r="E47" t="s">
        <v>654</v>
      </c>
      <c r="G47" t="s">
        <v>656</v>
      </c>
      <c r="H47">
        <v>453618</v>
      </c>
      <c r="I47" t="s">
        <v>657</v>
      </c>
      <c r="K47" t="s">
        <v>658</v>
      </c>
      <c r="L47" t="s">
        <v>659</v>
      </c>
      <c r="M47" t="s">
        <v>109</v>
      </c>
      <c r="N47" t="s">
        <v>215</v>
      </c>
      <c r="O47" t="s">
        <v>93</v>
      </c>
      <c r="P47" t="s">
        <v>49</v>
      </c>
      <c r="V47" t="s">
        <v>660</v>
      </c>
      <c r="AE47">
        <v>53.393073999999999</v>
      </c>
      <c r="AF47">
        <v>58.881874000000003</v>
      </c>
    </row>
    <row r="48" spans="1:32" x14ac:dyDescent="0.25">
      <c r="A48" t="str">
        <f>"70000001032423258"</f>
        <v>70000001032423258</v>
      </c>
      <c r="B48" t="s">
        <v>663</v>
      </c>
      <c r="C48" t="s">
        <v>661</v>
      </c>
      <c r="D48" t="s">
        <v>662</v>
      </c>
      <c r="E48" t="s">
        <v>664</v>
      </c>
      <c r="G48" t="s">
        <v>665</v>
      </c>
      <c r="H48">
        <v>671622</v>
      </c>
      <c r="J48" t="s">
        <v>666</v>
      </c>
      <c r="K48" t="s">
        <v>667</v>
      </c>
      <c r="L48" t="s">
        <v>668</v>
      </c>
      <c r="M48" t="s">
        <v>217</v>
      </c>
      <c r="N48" t="s">
        <v>669</v>
      </c>
      <c r="O48" t="s">
        <v>116</v>
      </c>
      <c r="P48" t="s">
        <v>43</v>
      </c>
      <c r="U48" t="s">
        <v>670</v>
      </c>
      <c r="V48" t="s">
        <v>671</v>
      </c>
      <c r="AE48">
        <v>53.269069000000002</v>
      </c>
      <c r="AF48">
        <v>108.756343</v>
      </c>
    </row>
    <row r="49" spans="1:32" x14ac:dyDescent="0.25">
      <c r="A49" t="str">
        <f>"70000001046559846"</f>
        <v>70000001046559846</v>
      </c>
      <c r="B49" t="s">
        <v>333</v>
      </c>
      <c r="C49" t="s">
        <v>672</v>
      </c>
      <c r="D49" t="s">
        <v>673</v>
      </c>
      <c r="E49" t="s">
        <v>674</v>
      </c>
      <c r="G49" t="s">
        <v>675</v>
      </c>
      <c r="I49" t="s">
        <v>676</v>
      </c>
      <c r="J49" t="s">
        <v>677</v>
      </c>
      <c r="K49" t="s">
        <v>678</v>
      </c>
      <c r="L49" t="s">
        <v>163</v>
      </c>
      <c r="M49" t="s">
        <v>38</v>
      </c>
      <c r="N49" t="s">
        <v>135</v>
      </c>
      <c r="O49" t="s">
        <v>104</v>
      </c>
      <c r="P49" t="s">
        <v>53</v>
      </c>
      <c r="T49" t="s">
        <v>218</v>
      </c>
      <c r="U49" t="s">
        <v>679</v>
      </c>
      <c r="V49" t="s">
        <v>219</v>
      </c>
      <c r="AE49">
        <v>42.812375000000003</v>
      </c>
      <c r="AF49">
        <v>47.131504999999997</v>
      </c>
    </row>
    <row r="50" spans="1:32" x14ac:dyDescent="0.25">
      <c r="A50" t="str">
        <f>"70000001040981426"</f>
        <v>70000001040981426</v>
      </c>
      <c r="B50" t="s">
        <v>683</v>
      </c>
      <c r="C50" t="s">
        <v>680</v>
      </c>
      <c r="D50" t="s">
        <v>681</v>
      </c>
      <c r="E50" t="s">
        <v>682</v>
      </c>
      <c r="G50" t="s">
        <v>684</v>
      </c>
      <c r="J50" t="s">
        <v>685</v>
      </c>
      <c r="K50" t="s">
        <v>686</v>
      </c>
      <c r="L50" t="s">
        <v>687</v>
      </c>
      <c r="M50" t="s">
        <v>245</v>
      </c>
      <c r="N50" t="s">
        <v>688</v>
      </c>
      <c r="O50" t="s">
        <v>68</v>
      </c>
      <c r="P50" t="s">
        <v>53</v>
      </c>
      <c r="AE50">
        <v>43.163359</v>
      </c>
      <c r="AF50">
        <v>44.808866000000002</v>
      </c>
    </row>
    <row r="51" spans="1:32" x14ac:dyDescent="0.25">
      <c r="A51" t="str">
        <f>"70000001023558588"</f>
        <v>70000001023558588</v>
      </c>
      <c r="B51" t="s">
        <v>693</v>
      </c>
      <c r="C51" t="s">
        <v>689</v>
      </c>
      <c r="D51" t="s">
        <v>690</v>
      </c>
      <c r="E51" t="s">
        <v>691</v>
      </c>
      <c r="G51" t="s">
        <v>692</v>
      </c>
      <c r="I51" t="s">
        <v>694</v>
      </c>
      <c r="K51" t="s">
        <v>695</v>
      </c>
      <c r="L51" t="s">
        <v>696</v>
      </c>
      <c r="M51" t="s">
        <v>110</v>
      </c>
      <c r="N51" t="s">
        <v>433</v>
      </c>
      <c r="AE51">
        <v>46.306832999999997</v>
      </c>
      <c r="AF51">
        <v>44.272278999999997</v>
      </c>
    </row>
    <row r="52" spans="1:32" x14ac:dyDescent="0.25">
      <c r="A52" t="str">
        <f>"11259527349403663"</f>
        <v>11259527349403663</v>
      </c>
      <c r="B52" t="s">
        <v>698</v>
      </c>
      <c r="C52" t="s">
        <v>697</v>
      </c>
      <c r="D52" t="s">
        <v>699</v>
      </c>
      <c r="E52" t="s">
        <v>700</v>
      </c>
      <c r="F52" t="s">
        <v>701</v>
      </c>
      <c r="G52" t="s">
        <v>702</v>
      </c>
      <c r="H52">
        <v>185002</v>
      </c>
      <c r="I52" t="s">
        <v>703</v>
      </c>
      <c r="J52" t="s">
        <v>704</v>
      </c>
      <c r="K52" t="s">
        <v>705</v>
      </c>
      <c r="L52" t="s">
        <v>706</v>
      </c>
      <c r="M52" t="s">
        <v>137</v>
      </c>
      <c r="N52" t="s">
        <v>707</v>
      </c>
      <c r="O52" t="s">
        <v>166</v>
      </c>
      <c r="P52" t="s">
        <v>43</v>
      </c>
      <c r="AE52">
        <v>61.781838999999998</v>
      </c>
      <c r="AF52">
        <v>34.319892000000003</v>
      </c>
    </row>
    <row r="53" spans="1:32" x14ac:dyDescent="0.25">
      <c r="A53" t="str">
        <f>"70000001035508157"</f>
        <v>70000001035508157</v>
      </c>
      <c r="B53" t="s">
        <v>711</v>
      </c>
      <c r="C53" t="s">
        <v>708</v>
      </c>
      <c r="D53" t="s">
        <v>709</v>
      </c>
      <c r="E53" t="s">
        <v>710</v>
      </c>
      <c r="G53" t="s">
        <v>528</v>
      </c>
      <c r="H53">
        <v>169500</v>
      </c>
      <c r="J53" t="s">
        <v>712</v>
      </c>
      <c r="K53" t="s">
        <v>713</v>
      </c>
      <c r="M53" t="s">
        <v>38</v>
      </c>
      <c r="N53" t="s">
        <v>67</v>
      </c>
      <c r="O53" t="s">
        <v>140</v>
      </c>
      <c r="P53" t="s">
        <v>53</v>
      </c>
      <c r="Q53">
        <v>79121402010</v>
      </c>
      <c r="R53">
        <v>79121402010</v>
      </c>
      <c r="S53" t="s">
        <v>714</v>
      </c>
      <c r="AE53">
        <v>63.605151999999997</v>
      </c>
      <c r="AF53">
        <v>53.894174999999997</v>
      </c>
    </row>
    <row r="54" spans="1:32" x14ac:dyDescent="0.25">
      <c r="A54" t="str">
        <f>"70000001024196989"</f>
        <v>70000001024196989</v>
      </c>
      <c r="B54" t="s">
        <v>716</v>
      </c>
      <c r="C54" t="s">
        <v>715</v>
      </c>
      <c r="D54" t="s">
        <v>717</v>
      </c>
      <c r="E54" t="s">
        <v>718</v>
      </c>
      <c r="G54" t="s">
        <v>719</v>
      </c>
      <c r="I54" t="s">
        <v>720</v>
      </c>
      <c r="K54" t="s">
        <v>721</v>
      </c>
      <c r="L54" t="s">
        <v>722</v>
      </c>
      <c r="M54" t="s">
        <v>150</v>
      </c>
      <c r="N54" t="s">
        <v>723</v>
      </c>
      <c r="O54" t="s">
        <v>99</v>
      </c>
      <c r="P54" t="s">
        <v>43</v>
      </c>
      <c r="T54" t="s">
        <v>724</v>
      </c>
      <c r="U54" t="s">
        <v>725</v>
      </c>
      <c r="V54" t="s">
        <v>726</v>
      </c>
      <c r="AE54">
        <v>45.203854999999997</v>
      </c>
      <c r="AF54">
        <v>33.348630999999997</v>
      </c>
    </row>
    <row r="55" spans="1:32" x14ac:dyDescent="0.25">
      <c r="A55" t="str">
        <f>"2956015536769311"</f>
        <v>2956015536769311</v>
      </c>
      <c r="B55" t="s">
        <v>730</v>
      </c>
      <c r="C55" t="s">
        <v>727</v>
      </c>
      <c r="D55" t="s">
        <v>728</v>
      </c>
      <c r="E55" t="s">
        <v>729</v>
      </c>
      <c r="G55" t="s">
        <v>611</v>
      </c>
      <c r="H55">
        <v>425000</v>
      </c>
      <c r="J55" t="s">
        <v>731</v>
      </c>
      <c r="K55" t="s">
        <v>732</v>
      </c>
      <c r="L55" t="s">
        <v>733</v>
      </c>
      <c r="M55" t="s">
        <v>110</v>
      </c>
      <c r="N55" t="s">
        <v>111</v>
      </c>
      <c r="O55" t="s">
        <v>74</v>
      </c>
      <c r="P55" t="s">
        <v>53</v>
      </c>
      <c r="Q55">
        <v>79613763228</v>
      </c>
      <c r="AE55">
        <v>55.861116000000003</v>
      </c>
      <c r="AF55">
        <v>48.376821999999997</v>
      </c>
    </row>
    <row r="56" spans="1:32" x14ac:dyDescent="0.25">
      <c r="A56" t="str">
        <f>"11963214791181623"</f>
        <v>11963214791181623</v>
      </c>
      <c r="B56" t="s">
        <v>735</v>
      </c>
      <c r="C56" t="s">
        <v>734</v>
      </c>
      <c r="D56" t="s">
        <v>736</v>
      </c>
      <c r="E56" t="s">
        <v>737</v>
      </c>
      <c r="G56" t="s">
        <v>234</v>
      </c>
      <c r="I56" t="s">
        <v>738</v>
      </c>
      <c r="K56" t="s">
        <v>739</v>
      </c>
      <c r="L56" t="s">
        <v>740</v>
      </c>
      <c r="M56" t="s">
        <v>261</v>
      </c>
      <c r="N56" t="s">
        <v>741</v>
      </c>
      <c r="O56" t="s">
        <v>52</v>
      </c>
      <c r="P56" t="s">
        <v>77</v>
      </c>
      <c r="AE56">
        <v>54.273522999999997</v>
      </c>
      <c r="AF56">
        <v>45.308715999999997</v>
      </c>
    </row>
    <row r="57" spans="1:32" x14ac:dyDescent="0.25">
      <c r="A57" t="str">
        <f>"7037403699035428"</f>
        <v>7037403699035428</v>
      </c>
      <c r="B57" t="s">
        <v>745</v>
      </c>
      <c r="C57" t="s">
        <v>742</v>
      </c>
      <c r="D57" t="s">
        <v>743</v>
      </c>
      <c r="E57" t="s">
        <v>744</v>
      </c>
      <c r="G57" t="s">
        <v>746</v>
      </c>
      <c r="H57">
        <v>678080</v>
      </c>
      <c r="I57" t="s">
        <v>747</v>
      </c>
      <c r="K57" t="s">
        <v>748</v>
      </c>
      <c r="L57" t="s">
        <v>749</v>
      </c>
      <c r="M57" t="s">
        <v>114</v>
      </c>
      <c r="N57" t="s">
        <v>167</v>
      </c>
      <c r="O57" t="s">
        <v>96</v>
      </c>
      <c r="P57" t="s">
        <v>49</v>
      </c>
      <c r="S57" t="s">
        <v>750</v>
      </c>
      <c r="U57" t="s">
        <v>751</v>
      </c>
      <c r="V57" t="s">
        <v>752</v>
      </c>
      <c r="AE57">
        <v>61.958686999999998</v>
      </c>
      <c r="AF57">
        <v>129.90949900000001</v>
      </c>
    </row>
    <row r="58" spans="1:32" x14ac:dyDescent="0.25">
      <c r="A58" t="str">
        <f>"70000001024856939"</f>
        <v>70000001024856939</v>
      </c>
      <c r="B58" t="s">
        <v>757</v>
      </c>
      <c r="C58" t="s">
        <v>753</v>
      </c>
      <c r="D58" t="s">
        <v>754</v>
      </c>
      <c r="E58" t="s">
        <v>755</v>
      </c>
      <c r="F58" t="s">
        <v>756</v>
      </c>
      <c r="G58" t="s">
        <v>758</v>
      </c>
      <c r="I58" t="s">
        <v>57</v>
      </c>
      <c r="K58" t="s">
        <v>759</v>
      </c>
      <c r="L58" t="s">
        <v>58</v>
      </c>
      <c r="M58" t="s">
        <v>760</v>
      </c>
      <c r="N58" t="s">
        <v>761</v>
      </c>
      <c r="O58" t="s">
        <v>155</v>
      </c>
      <c r="P58" t="s">
        <v>49</v>
      </c>
      <c r="T58" t="s">
        <v>60</v>
      </c>
      <c r="U58" t="s">
        <v>61</v>
      </c>
      <c r="V58" t="s">
        <v>530</v>
      </c>
      <c r="X58" t="s">
        <v>531</v>
      </c>
      <c r="Y58" t="s">
        <v>62</v>
      </c>
      <c r="AE58">
        <v>43.052838999999999</v>
      </c>
      <c r="AF58">
        <v>44.638432999999999</v>
      </c>
    </row>
    <row r="59" spans="1:32" x14ac:dyDescent="0.25">
      <c r="A59" t="str">
        <f>"70000001006688543"</f>
        <v>70000001006688543</v>
      </c>
      <c r="B59" t="s">
        <v>766</v>
      </c>
      <c r="C59" t="s">
        <v>762</v>
      </c>
      <c r="D59" t="s">
        <v>764</v>
      </c>
      <c r="E59" t="s">
        <v>765</v>
      </c>
      <c r="G59" t="s">
        <v>154</v>
      </c>
      <c r="H59">
        <v>423452</v>
      </c>
      <c r="I59" t="s">
        <v>767</v>
      </c>
      <c r="K59" t="s">
        <v>768</v>
      </c>
      <c r="L59" t="s">
        <v>763</v>
      </c>
      <c r="M59" t="s">
        <v>54</v>
      </c>
      <c r="N59" t="s">
        <v>127</v>
      </c>
      <c r="O59" t="s">
        <v>769</v>
      </c>
      <c r="P59" t="s">
        <v>46</v>
      </c>
      <c r="AE59">
        <v>54.907437000000002</v>
      </c>
      <c r="AF59">
        <v>52.300432999999998</v>
      </c>
    </row>
    <row r="60" spans="1:32" x14ac:dyDescent="0.25">
      <c r="A60" t="str">
        <f>"70000001027043344"</f>
        <v>70000001027043344</v>
      </c>
      <c r="B60" t="s">
        <v>774</v>
      </c>
      <c r="C60" t="s">
        <v>771</v>
      </c>
      <c r="D60" t="s">
        <v>772</v>
      </c>
      <c r="E60" t="s">
        <v>773</v>
      </c>
      <c r="G60" t="s">
        <v>775</v>
      </c>
      <c r="I60" t="s">
        <v>776</v>
      </c>
      <c r="K60" t="s">
        <v>777</v>
      </c>
      <c r="L60" t="s">
        <v>778</v>
      </c>
      <c r="M60" t="s">
        <v>70</v>
      </c>
      <c r="N60" t="s">
        <v>71</v>
      </c>
      <c r="O60" t="s">
        <v>75</v>
      </c>
      <c r="AE60">
        <v>51.717917</v>
      </c>
      <c r="AF60">
        <v>94.437094000000002</v>
      </c>
    </row>
    <row r="61" spans="1:32" x14ac:dyDescent="0.25">
      <c r="A61" t="str">
        <f>"9711414977495165"</f>
        <v>9711414977495165</v>
      </c>
      <c r="B61" t="s">
        <v>782</v>
      </c>
      <c r="C61" t="s">
        <v>779</v>
      </c>
      <c r="D61" t="s">
        <v>780</v>
      </c>
      <c r="E61" t="s">
        <v>781</v>
      </c>
      <c r="G61" t="s">
        <v>783</v>
      </c>
      <c r="H61">
        <v>655004</v>
      </c>
      <c r="I61" t="s">
        <v>784</v>
      </c>
      <c r="K61" t="s">
        <v>785</v>
      </c>
      <c r="L61" t="s">
        <v>786</v>
      </c>
      <c r="M61" t="s">
        <v>50</v>
      </c>
      <c r="N61" t="s">
        <v>98</v>
      </c>
      <c r="O61" t="s">
        <v>52</v>
      </c>
      <c r="P61" t="s">
        <v>43</v>
      </c>
      <c r="V61" t="s">
        <v>787</v>
      </c>
      <c r="AE61">
        <v>53.717371999999997</v>
      </c>
      <c r="AF61">
        <v>91.405797000000007</v>
      </c>
    </row>
    <row r="62" spans="1:32" x14ac:dyDescent="0.25">
      <c r="A62" t="str">
        <f>"3378228001515692"</f>
        <v>3378228001515692</v>
      </c>
      <c r="B62" t="s">
        <v>791</v>
      </c>
      <c r="C62" t="s">
        <v>788</v>
      </c>
      <c r="D62" t="s">
        <v>789</v>
      </c>
      <c r="E62" t="s">
        <v>790</v>
      </c>
      <c r="G62" t="s">
        <v>792</v>
      </c>
      <c r="H62">
        <v>346789</v>
      </c>
      <c r="I62" t="s">
        <v>793</v>
      </c>
      <c r="K62" t="s">
        <v>794</v>
      </c>
      <c r="L62" t="s">
        <v>435</v>
      </c>
      <c r="M62" t="s">
        <v>44</v>
      </c>
      <c r="N62" t="s">
        <v>795</v>
      </c>
      <c r="O62" t="s">
        <v>79</v>
      </c>
      <c r="P62" t="s">
        <v>53</v>
      </c>
      <c r="V62" t="s">
        <v>436</v>
      </c>
      <c r="X62" t="s">
        <v>796</v>
      </c>
      <c r="AE62">
        <v>47.067985</v>
      </c>
      <c r="AF62">
        <v>39.438479000000001</v>
      </c>
    </row>
    <row r="63" spans="1:32" x14ac:dyDescent="0.25">
      <c r="A63" t="str">
        <f>"6192977768692662"</f>
        <v>6192977768692662</v>
      </c>
      <c r="B63" t="s">
        <v>798</v>
      </c>
      <c r="C63" t="s">
        <v>797</v>
      </c>
      <c r="D63" t="s">
        <v>799</v>
      </c>
      <c r="E63" t="s">
        <v>800</v>
      </c>
      <c r="G63" t="s">
        <v>801</v>
      </c>
      <c r="H63">
        <v>391112</v>
      </c>
      <c r="J63" t="s">
        <v>802</v>
      </c>
      <c r="K63" t="s">
        <v>803</v>
      </c>
      <c r="M63" t="s">
        <v>38</v>
      </c>
      <c r="N63" t="s">
        <v>56</v>
      </c>
      <c r="O63" t="s">
        <v>99</v>
      </c>
      <c r="P63" t="s">
        <v>43</v>
      </c>
      <c r="T63" t="s">
        <v>804</v>
      </c>
      <c r="V63" t="s">
        <v>805</v>
      </c>
      <c r="W63" t="s">
        <v>806</v>
      </c>
      <c r="AE63">
        <v>54.730024999999998</v>
      </c>
      <c r="AF63">
        <v>39.475729999999999</v>
      </c>
    </row>
    <row r="64" spans="1:32" x14ac:dyDescent="0.25">
      <c r="A64" t="str">
        <f>"2533803071439263"</f>
        <v>2533803071439263</v>
      </c>
      <c r="B64" t="s">
        <v>809</v>
      </c>
      <c r="C64" t="s">
        <v>807</v>
      </c>
      <c r="D64" t="s">
        <v>808</v>
      </c>
      <c r="E64" t="s">
        <v>451</v>
      </c>
      <c r="G64" t="s">
        <v>810</v>
      </c>
      <c r="H64">
        <v>443547</v>
      </c>
      <c r="I64" t="s">
        <v>811</v>
      </c>
      <c r="J64" t="s">
        <v>812</v>
      </c>
      <c r="K64" t="s">
        <v>813</v>
      </c>
      <c r="L64" t="s">
        <v>814</v>
      </c>
      <c r="M64" t="s">
        <v>113</v>
      </c>
      <c r="N64" t="s">
        <v>815</v>
      </c>
      <c r="O64" t="s">
        <v>68</v>
      </c>
      <c r="P64" t="s">
        <v>83</v>
      </c>
      <c r="Q64">
        <v>79277136545</v>
      </c>
      <c r="AE64">
        <v>53.117885000000001</v>
      </c>
      <c r="AF64">
        <v>50.166153999999999</v>
      </c>
    </row>
    <row r="65" spans="1:32" x14ac:dyDescent="0.25">
      <c r="A65" t="str">
        <f>"70000001024538290"</f>
        <v>70000001024538290</v>
      </c>
      <c r="B65" t="s">
        <v>819</v>
      </c>
      <c r="C65" t="s">
        <v>816</v>
      </c>
      <c r="D65" t="s">
        <v>817</v>
      </c>
      <c r="E65" t="s">
        <v>818</v>
      </c>
      <c r="G65" t="s">
        <v>820</v>
      </c>
      <c r="I65" t="s">
        <v>821</v>
      </c>
      <c r="K65" t="s">
        <v>822</v>
      </c>
      <c r="M65" t="s">
        <v>54</v>
      </c>
      <c r="N65" t="s">
        <v>127</v>
      </c>
      <c r="O65" t="s">
        <v>155</v>
      </c>
      <c r="P65" t="s">
        <v>49</v>
      </c>
      <c r="T65" t="s">
        <v>823</v>
      </c>
      <c r="U65" t="s">
        <v>824</v>
      </c>
      <c r="V65" t="s">
        <v>825</v>
      </c>
      <c r="W65" t="s">
        <v>826</v>
      </c>
      <c r="AE65">
        <v>52.022477000000002</v>
      </c>
      <c r="AF65">
        <v>47.829194999999999</v>
      </c>
    </row>
    <row r="66" spans="1:32" x14ac:dyDescent="0.25">
      <c r="A66" t="str">
        <f>"12385427256248997"</f>
        <v>12385427256248997</v>
      </c>
      <c r="B66" t="s">
        <v>827</v>
      </c>
      <c r="C66" t="s">
        <v>828</v>
      </c>
      <c r="D66" t="s">
        <v>829</v>
      </c>
      <c r="E66" t="s">
        <v>770</v>
      </c>
      <c r="G66" t="s">
        <v>830</v>
      </c>
      <c r="H66">
        <v>694047</v>
      </c>
      <c r="I66" t="s">
        <v>831</v>
      </c>
      <c r="K66" t="s">
        <v>832</v>
      </c>
      <c r="L66" t="s">
        <v>833</v>
      </c>
      <c r="M66" t="s">
        <v>55</v>
      </c>
      <c r="N66" t="s">
        <v>136</v>
      </c>
      <c r="O66" t="s">
        <v>438</v>
      </c>
      <c r="P66" t="s">
        <v>53</v>
      </c>
      <c r="Q66">
        <v>79621176348</v>
      </c>
      <c r="AE66">
        <v>46.893084000000002</v>
      </c>
      <c r="AF66">
        <v>142.68291300000001</v>
      </c>
    </row>
    <row r="67" spans="1:32" x14ac:dyDescent="0.25">
      <c r="A67" t="str">
        <f>"70000001045334771"</f>
        <v>70000001045334771</v>
      </c>
      <c r="B67" t="s">
        <v>837</v>
      </c>
      <c r="C67" t="s">
        <v>834</v>
      </c>
      <c r="D67" t="s">
        <v>835</v>
      </c>
      <c r="E67" t="s">
        <v>836</v>
      </c>
      <c r="I67" t="s">
        <v>838</v>
      </c>
      <c r="J67" t="s">
        <v>839</v>
      </c>
      <c r="K67" t="s">
        <v>840</v>
      </c>
      <c r="L67" t="s">
        <v>841</v>
      </c>
      <c r="M67" t="s">
        <v>232</v>
      </c>
      <c r="N67" t="s">
        <v>842</v>
      </c>
      <c r="O67" t="s">
        <v>90</v>
      </c>
      <c r="P67" t="s">
        <v>83</v>
      </c>
    </row>
    <row r="68" spans="1:32" x14ac:dyDescent="0.25">
      <c r="A68" t="str">
        <f>"8866990047363100"</f>
        <v>8866990047363100</v>
      </c>
      <c r="B68" t="s">
        <v>846</v>
      </c>
      <c r="C68" t="s">
        <v>843</v>
      </c>
      <c r="D68" t="s">
        <v>844</v>
      </c>
      <c r="E68" t="s">
        <v>845</v>
      </c>
      <c r="F68" t="s">
        <v>76</v>
      </c>
      <c r="G68" t="s">
        <v>220</v>
      </c>
      <c r="H68">
        <v>214004</v>
      </c>
      <c r="I68" t="s">
        <v>847</v>
      </c>
      <c r="K68" t="s">
        <v>848</v>
      </c>
      <c r="L68" t="s">
        <v>849</v>
      </c>
      <c r="M68" t="s">
        <v>100</v>
      </c>
      <c r="N68" t="s">
        <v>101</v>
      </c>
      <c r="O68" t="s">
        <v>96</v>
      </c>
      <c r="P68" t="s">
        <v>53</v>
      </c>
      <c r="AE68">
        <v>54.768298999999999</v>
      </c>
      <c r="AF68">
        <v>32.042143000000003</v>
      </c>
    </row>
    <row r="69" spans="1:32" x14ac:dyDescent="0.25">
      <c r="A69" t="str">
        <f>"12526164744604121"</f>
        <v>12526164744604121</v>
      </c>
      <c r="B69" t="s">
        <v>853</v>
      </c>
      <c r="C69" t="s">
        <v>850</v>
      </c>
      <c r="D69" t="s">
        <v>851</v>
      </c>
      <c r="E69" t="s">
        <v>852</v>
      </c>
      <c r="G69" t="s">
        <v>854</v>
      </c>
      <c r="H69">
        <v>357820</v>
      </c>
      <c r="I69" t="s">
        <v>855</v>
      </c>
      <c r="K69" t="s">
        <v>856</v>
      </c>
      <c r="L69" t="s">
        <v>857</v>
      </c>
      <c r="M69" t="s">
        <v>54</v>
      </c>
      <c r="N69" t="s">
        <v>91</v>
      </c>
      <c r="O69" t="s">
        <v>81</v>
      </c>
      <c r="P69" t="s">
        <v>83</v>
      </c>
      <c r="Q69" t="s">
        <v>858</v>
      </c>
      <c r="U69" t="s">
        <v>859</v>
      </c>
      <c r="V69" t="s">
        <v>860</v>
      </c>
      <c r="W69" t="s">
        <v>861</v>
      </c>
      <c r="AE69">
        <v>44.148702999999998</v>
      </c>
      <c r="AF69">
        <v>43.474576999999996</v>
      </c>
    </row>
    <row r="70" spans="1:32" x14ac:dyDescent="0.25">
      <c r="A70" t="str">
        <f>"70000001036702664"</f>
        <v>70000001036702664</v>
      </c>
      <c r="B70" t="s">
        <v>862</v>
      </c>
      <c r="C70" t="s">
        <v>863</v>
      </c>
      <c r="D70" t="s">
        <v>864</v>
      </c>
      <c r="E70" t="s">
        <v>865</v>
      </c>
      <c r="I70" t="s">
        <v>866</v>
      </c>
      <c r="K70" t="s">
        <v>867</v>
      </c>
      <c r="L70" t="s">
        <v>868</v>
      </c>
      <c r="M70" t="s">
        <v>113</v>
      </c>
      <c r="N70" t="s">
        <v>529</v>
      </c>
      <c r="O70" t="s">
        <v>96</v>
      </c>
      <c r="P70" t="s">
        <v>43</v>
      </c>
    </row>
    <row r="71" spans="1:32" x14ac:dyDescent="0.25">
      <c r="A71" t="str">
        <f>"70000001040557018"</f>
        <v>70000001040557018</v>
      </c>
      <c r="B71" t="s">
        <v>872</v>
      </c>
      <c r="C71" t="s">
        <v>869</v>
      </c>
      <c r="D71" t="s">
        <v>870</v>
      </c>
      <c r="E71" t="s">
        <v>871</v>
      </c>
      <c r="G71" t="s">
        <v>873</v>
      </c>
      <c r="I71" t="s">
        <v>874</v>
      </c>
      <c r="K71" t="s">
        <v>875</v>
      </c>
      <c r="L71" t="s">
        <v>876</v>
      </c>
      <c r="M71" t="s">
        <v>159</v>
      </c>
      <c r="N71" t="s">
        <v>525</v>
      </c>
      <c r="O71" t="s">
        <v>52</v>
      </c>
      <c r="AE71">
        <v>57.595180999999997</v>
      </c>
      <c r="AF71">
        <v>34.558408999999997</v>
      </c>
    </row>
    <row r="72" spans="1:32" x14ac:dyDescent="0.25">
      <c r="A72" t="str">
        <f>"70000001022238083"</f>
        <v>70000001022238083</v>
      </c>
      <c r="B72" t="s">
        <v>880</v>
      </c>
      <c r="C72" t="s">
        <v>877</v>
      </c>
      <c r="D72" t="s">
        <v>878</v>
      </c>
      <c r="E72" t="s">
        <v>879</v>
      </c>
      <c r="G72" t="s">
        <v>881</v>
      </c>
      <c r="I72" t="s">
        <v>882</v>
      </c>
      <c r="J72" t="s">
        <v>883</v>
      </c>
      <c r="K72" t="s">
        <v>884</v>
      </c>
      <c r="L72" t="s">
        <v>885</v>
      </c>
      <c r="M72" t="s">
        <v>38</v>
      </c>
      <c r="N72" t="s">
        <v>95</v>
      </c>
      <c r="O72" t="s">
        <v>99</v>
      </c>
      <c r="P72" t="s">
        <v>53</v>
      </c>
      <c r="Q72">
        <v>79138534462</v>
      </c>
      <c r="U72" t="s">
        <v>886</v>
      </c>
      <c r="AE72">
        <v>56.611113000000003</v>
      </c>
      <c r="AF72">
        <v>84.852964</v>
      </c>
    </row>
    <row r="73" spans="1:32" x14ac:dyDescent="0.25">
      <c r="A73" t="str">
        <f>"70000001029541283"</f>
        <v>70000001029541283</v>
      </c>
      <c r="B73" t="s">
        <v>389</v>
      </c>
      <c r="C73" t="s">
        <v>887</v>
      </c>
      <c r="D73" t="s">
        <v>888</v>
      </c>
      <c r="E73" t="s">
        <v>889</v>
      </c>
      <c r="G73" t="s">
        <v>890</v>
      </c>
      <c r="H73">
        <v>301321</v>
      </c>
      <c r="I73" t="s">
        <v>891</v>
      </c>
      <c r="J73" t="s">
        <v>892</v>
      </c>
      <c r="K73" t="s">
        <v>893</v>
      </c>
      <c r="L73" t="s">
        <v>894</v>
      </c>
      <c r="M73" t="s">
        <v>106</v>
      </c>
      <c r="N73" t="s">
        <v>171</v>
      </c>
      <c r="O73" t="s">
        <v>895</v>
      </c>
      <c r="P73" t="s">
        <v>49</v>
      </c>
      <c r="AE73">
        <v>54.343758999999999</v>
      </c>
      <c r="AF73">
        <v>38.246195999999998</v>
      </c>
    </row>
    <row r="74" spans="1:32" x14ac:dyDescent="0.25">
      <c r="A74" t="str">
        <f>"70000001040991062"</f>
        <v>70000001040991062</v>
      </c>
      <c r="B74" t="s">
        <v>112</v>
      </c>
      <c r="C74" t="s">
        <v>896</v>
      </c>
      <c r="D74" t="s">
        <v>897</v>
      </c>
      <c r="E74" t="s">
        <v>898</v>
      </c>
      <c r="I74" t="s">
        <v>899</v>
      </c>
      <c r="K74" t="s">
        <v>900</v>
      </c>
      <c r="L74" t="s">
        <v>901</v>
      </c>
      <c r="M74" t="s">
        <v>89</v>
      </c>
      <c r="N74" t="s">
        <v>148</v>
      </c>
      <c r="O74" t="s">
        <v>99</v>
      </c>
      <c r="P74" t="s">
        <v>83</v>
      </c>
      <c r="Q74">
        <v>79617798008</v>
      </c>
      <c r="R74" t="s">
        <v>902</v>
      </c>
    </row>
    <row r="75" spans="1:32" x14ac:dyDescent="0.25">
      <c r="A75" t="str">
        <f>"70000001038938089"</f>
        <v>70000001038938089</v>
      </c>
      <c r="B75" t="s">
        <v>906</v>
      </c>
      <c r="C75" t="s">
        <v>903</v>
      </c>
      <c r="D75" t="s">
        <v>904</v>
      </c>
      <c r="E75" t="s">
        <v>905</v>
      </c>
      <c r="G75" t="s">
        <v>907</v>
      </c>
      <c r="I75" t="s">
        <v>908</v>
      </c>
      <c r="J75" t="s">
        <v>909</v>
      </c>
      <c r="K75" t="s">
        <v>910</v>
      </c>
      <c r="M75" t="s">
        <v>65</v>
      </c>
      <c r="N75" t="s">
        <v>526</v>
      </c>
      <c r="O75" t="s">
        <v>147</v>
      </c>
      <c r="V75" t="s">
        <v>911</v>
      </c>
      <c r="AE75">
        <v>57.072887999999999</v>
      </c>
      <c r="AF75">
        <v>54.021475000000002</v>
      </c>
    </row>
    <row r="76" spans="1:32" x14ac:dyDescent="0.25">
      <c r="A76" t="str">
        <f>"70000001023800730"</f>
        <v>70000001023800730</v>
      </c>
      <c r="B76" t="s">
        <v>915</v>
      </c>
      <c r="C76" t="s">
        <v>912</v>
      </c>
      <c r="D76" t="s">
        <v>913</v>
      </c>
      <c r="E76" t="s">
        <v>914</v>
      </c>
      <c r="G76" t="s">
        <v>916</v>
      </c>
      <c r="I76" t="s">
        <v>917</v>
      </c>
      <c r="K76" t="s">
        <v>918</v>
      </c>
      <c r="L76" t="s">
        <v>919</v>
      </c>
      <c r="M76" t="s">
        <v>108</v>
      </c>
      <c r="N76" t="s">
        <v>138</v>
      </c>
      <c r="O76" t="s">
        <v>73</v>
      </c>
      <c r="P76" t="s">
        <v>49</v>
      </c>
      <c r="U76" t="s">
        <v>920</v>
      </c>
      <c r="W76" t="s">
        <v>921</v>
      </c>
      <c r="AE76">
        <v>54.210141</v>
      </c>
      <c r="AF76">
        <v>49.574997000000003</v>
      </c>
    </row>
    <row r="77" spans="1:32" x14ac:dyDescent="0.25">
      <c r="A77" t="str">
        <f>"13229852186382876"</f>
        <v>13229852186382876</v>
      </c>
      <c r="B77" t="s">
        <v>925</v>
      </c>
      <c r="C77" t="s">
        <v>922</v>
      </c>
      <c r="D77" t="s">
        <v>923</v>
      </c>
      <c r="E77" t="s">
        <v>924</v>
      </c>
      <c r="G77" t="s">
        <v>926</v>
      </c>
      <c r="H77">
        <v>682641</v>
      </c>
      <c r="I77" t="s">
        <v>927</v>
      </c>
      <c r="K77" t="s">
        <v>928</v>
      </c>
      <c r="L77" t="s">
        <v>929</v>
      </c>
      <c r="M77" t="s">
        <v>50</v>
      </c>
      <c r="N77" t="s">
        <v>51</v>
      </c>
      <c r="O77" t="s">
        <v>80</v>
      </c>
      <c r="P77" t="s">
        <v>53</v>
      </c>
      <c r="AE77">
        <v>50.219034999999998</v>
      </c>
      <c r="AF77">
        <v>136.89978099999999</v>
      </c>
    </row>
    <row r="78" spans="1:32" x14ac:dyDescent="0.25">
      <c r="A78" t="str">
        <f>"70000001034241110"</f>
        <v>70000001034241110</v>
      </c>
      <c r="B78" t="s">
        <v>933</v>
      </c>
      <c r="C78" t="s">
        <v>930</v>
      </c>
      <c r="D78" t="s">
        <v>931</v>
      </c>
      <c r="E78" t="s">
        <v>932</v>
      </c>
      <c r="G78" t="s">
        <v>934</v>
      </c>
      <c r="K78" t="s">
        <v>935</v>
      </c>
      <c r="L78" t="s">
        <v>936</v>
      </c>
      <c r="M78" t="s">
        <v>108</v>
      </c>
      <c r="N78" t="s">
        <v>158</v>
      </c>
      <c r="O78" t="s">
        <v>99</v>
      </c>
      <c r="AE78">
        <v>62.256691000000004</v>
      </c>
      <c r="AF78">
        <v>74.559146999999996</v>
      </c>
    </row>
    <row r="79" spans="1:32" x14ac:dyDescent="0.25">
      <c r="A79" t="str">
        <f>"3659702978339595"</f>
        <v>3659702978339595</v>
      </c>
      <c r="B79" t="s">
        <v>938</v>
      </c>
      <c r="C79" t="s">
        <v>937</v>
      </c>
      <c r="D79" t="s">
        <v>939</v>
      </c>
      <c r="E79" t="s">
        <v>940</v>
      </c>
      <c r="G79" t="s">
        <v>941</v>
      </c>
      <c r="H79">
        <v>457693</v>
      </c>
      <c r="I79" t="s">
        <v>942</v>
      </c>
      <c r="K79" t="s">
        <v>943</v>
      </c>
      <c r="L79" t="s">
        <v>944</v>
      </c>
      <c r="M79" t="s">
        <v>44</v>
      </c>
      <c r="N79" t="s">
        <v>945</v>
      </c>
      <c r="O79" t="s">
        <v>151</v>
      </c>
      <c r="P79" t="s">
        <v>43</v>
      </c>
      <c r="U79" t="s">
        <v>946</v>
      </c>
      <c r="V79" t="s">
        <v>947</v>
      </c>
      <c r="AE79">
        <v>53.592083000000002</v>
      </c>
      <c r="AF79">
        <v>58.840212999999999</v>
      </c>
    </row>
    <row r="80" spans="1:32" x14ac:dyDescent="0.25">
      <c r="A80" t="str">
        <f>"70000001035853610"</f>
        <v>70000001035853610</v>
      </c>
      <c r="B80" t="s">
        <v>284</v>
      </c>
      <c r="C80" t="s">
        <v>948</v>
      </c>
      <c r="D80" t="s">
        <v>949</v>
      </c>
      <c r="E80" t="s">
        <v>950</v>
      </c>
      <c r="G80" t="s">
        <v>951</v>
      </c>
      <c r="I80" t="s">
        <v>952</v>
      </c>
      <c r="K80" t="s">
        <v>953</v>
      </c>
      <c r="L80" t="s">
        <v>954</v>
      </c>
      <c r="M80" t="s">
        <v>108</v>
      </c>
      <c r="N80" t="s">
        <v>138</v>
      </c>
      <c r="O80" t="s">
        <v>203</v>
      </c>
      <c r="P80" t="s">
        <v>63</v>
      </c>
      <c r="AE80">
        <v>43.29551</v>
      </c>
      <c r="AF80">
        <v>45.939396000000002</v>
      </c>
    </row>
    <row r="81" spans="1:32" x14ac:dyDescent="0.25">
      <c r="A81" t="str">
        <f>"7459615163817673"</f>
        <v>7459615163817673</v>
      </c>
      <c r="B81" t="s">
        <v>958</v>
      </c>
      <c r="C81" t="s">
        <v>955</v>
      </c>
      <c r="D81" t="s">
        <v>956</v>
      </c>
      <c r="E81" t="s">
        <v>957</v>
      </c>
      <c r="F81" t="s">
        <v>437</v>
      </c>
      <c r="G81" t="s">
        <v>959</v>
      </c>
      <c r="H81">
        <v>429950</v>
      </c>
      <c r="I81" t="s">
        <v>960</v>
      </c>
      <c r="K81" t="s">
        <v>961</v>
      </c>
      <c r="L81" t="s">
        <v>962</v>
      </c>
      <c r="M81" t="s">
        <v>44</v>
      </c>
      <c r="N81" t="s">
        <v>963</v>
      </c>
      <c r="O81" t="s">
        <v>73</v>
      </c>
      <c r="P81" t="s">
        <v>83</v>
      </c>
      <c r="Q81">
        <v>78352763010</v>
      </c>
      <c r="T81" t="s">
        <v>964</v>
      </c>
      <c r="U81" t="s">
        <v>965</v>
      </c>
      <c r="V81" t="s">
        <v>966</v>
      </c>
      <c r="W81" t="s">
        <v>967</v>
      </c>
      <c r="X81" t="s">
        <v>968</v>
      </c>
      <c r="AE81">
        <v>56.107283000000002</v>
      </c>
      <c r="AF81">
        <v>47.489992999999998</v>
      </c>
    </row>
    <row r="82" spans="1:32" x14ac:dyDescent="0.25">
      <c r="A82" t="str">
        <f>"70000001023471959"</f>
        <v>70000001023471959</v>
      </c>
      <c r="B82" t="s">
        <v>969</v>
      </c>
      <c r="C82" t="s">
        <v>970</v>
      </c>
      <c r="D82" t="s">
        <v>971</v>
      </c>
      <c r="E82" t="s">
        <v>972</v>
      </c>
      <c r="G82" t="s">
        <v>973</v>
      </c>
      <c r="H82">
        <v>689000</v>
      </c>
      <c r="I82" t="s">
        <v>974</v>
      </c>
      <c r="J82" t="s">
        <v>975</v>
      </c>
      <c r="K82" t="s">
        <v>976</v>
      </c>
      <c r="L82" t="s">
        <v>977</v>
      </c>
      <c r="M82" t="s">
        <v>978</v>
      </c>
      <c r="N82" t="s">
        <v>979</v>
      </c>
      <c r="O82" t="s">
        <v>980</v>
      </c>
      <c r="P82" t="s">
        <v>43</v>
      </c>
      <c r="Q82" t="s">
        <v>981</v>
      </c>
      <c r="R82">
        <v>79246665544</v>
      </c>
      <c r="S82" t="s">
        <v>982</v>
      </c>
      <c r="U82" t="s">
        <v>983</v>
      </c>
      <c r="AE82">
        <v>64.733793000000006</v>
      </c>
      <c r="AF82">
        <v>177.51249200000001</v>
      </c>
    </row>
    <row r="83" spans="1:32" x14ac:dyDescent="0.25">
      <c r="A83" t="str">
        <f>"14496489581577758"</f>
        <v>14496489581577758</v>
      </c>
      <c r="B83" t="s">
        <v>987</v>
      </c>
      <c r="C83" t="s">
        <v>984</v>
      </c>
      <c r="D83" t="s">
        <v>985</v>
      </c>
      <c r="E83" t="s">
        <v>986</v>
      </c>
      <c r="G83" t="s">
        <v>988</v>
      </c>
      <c r="H83">
        <v>629602</v>
      </c>
      <c r="I83" t="s">
        <v>989</v>
      </c>
      <c r="K83" t="s">
        <v>990</v>
      </c>
      <c r="L83" t="s">
        <v>991</v>
      </c>
      <c r="M83" t="s">
        <v>992</v>
      </c>
      <c r="N83" t="s">
        <v>993</v>
      </c>
      <c r="O83" t="s">
        <v>366</v>
      </c>
      <c r="P83" t="s">
        <v>43</v>
      </c>
      <c r="AE83">
        <v>63.797581999999998</v>
      </c>
      <c r="AF83">
        <v>74.525103999999999</v>
      </c>
    </row>
    <row r="84" spans="1:32" x14ac:dyDescent="0.25">
      <c r="A84" t="str">
        <f>"70000001053510474"</f>
        <v>70000001053510474</v>
      </c>
      <c r="B84" t="s">
        <v>997</v>
      </c>
      <c r="C84" t="s">
        <v>994</v>
      </c>
      <c r="D84" t="s">
        <v>995</v>
      </c>
      <c r="E84" t="s">
        <v>996</v>
      </c>
      <c r="G84" t="s">
        <v>998</v>
      </c>
      <c r="J84" t="s">
        <v>999</v>
      </c>
      <c r="K84" t="s">
        <v>1000</v>
      </c>
      <c r="L84" t="s">
        <v>1001</v>
      </c>
      <c r="M84" t="s">
        <v>332</v>
      </c>
      <c r="N84" t="s">
        <v>1002</v>
      </c>
      <c r="O84" t="s">
        <v>164</v>
      </c>
      <c r="P84" t="s">
        <v>157</v>
      </c>
      <c r="Q84">
        <v>79109756037</v>
      </c>
      <c r="R84">
        <v>79109756037</v>
      </c>
      <c r="V84" t="s">
        <v>1003</v>
      </c>
      <c r="AE84">
        <v>57.204126000000002</v>
      </c>
      <c r="AF84">
        <v>39.432184999999997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Владимир</cp:lastModifiedBy>
  <dcterms:created xsi:type="dcterms:W3CDTF">2022-06-24T21:30:26Z</dcterms:created>
  <dcterms:modified xsi:type="dcterms:W3CDTF">2022-07-09T11:37:43Z</dcterms:modified>
</cp:coreProperties>
</file>